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제승\Documents\편성표\홈페이지 일일편성표\"/>
    </mc:Choice>
  </mc:AlternateContent>
  <xr:revisionPtr revIDLastSave="0" documentId="8_{7DA94A2C-F6D8-4FEF-A17A-EA1F69E7A420}" xr6:coauthVersionLast="47" xr6:coauthVersionMax="47" xr10:uidLastSave="{00000000-0000-0000-0000-000000000000}"/>
  <bookViews>
    <workbookView xWindow="28680" yWindow="-120" windowWidth="29040" windowHeight="15720" xr2:uid="{2E52B5E8-4E90-4168-9438-0A25B25859CF}"/>
  </bookViews>
  <sheets>
    <sheet name="iHQ drama_1205 편성표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1" i="1" l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<sst xmlns="http://schemas.openxmlformats.org/spreadsheetml/2006/main" count="41" uniqueCount="41">
  <si>
    <t>방송일</t>
  </si>
  <si>
    <t>방송시각</t>
  </si>
  <si>
    <t>종료시각</t>
  </si>
  <si>
    <t>길이</t>
  </si>
  <si>
    <t>편성길이(소재)</t>
  </si>
  <si>
    <t>프로그램코드</t>
  </si>
  <si>
    <t>프로그램 제목</t>
  </si>
  <si>
    <t>부제</t>
  </si>
  <si>
    <t>화수</t>
  </si>
  <si>
    <t>초방구분</t>
  </si>
  <si>
    <t>방송구분</t>
  </si>
  <si>
    <t>화질</t>
  </si>
  <si>
    <t>자막</t>
  </si>
  <si>
    <t>해설</t>
  </si>
  <si>
    <t>수화</t>
  </si>
  <si>
    <t>심의등급</t>
  </si>
  <si>
    <t>편성길이</t>
  </si>
  <si>
    <t>부</t>
  </si>
  <si>
    <t>주제</t>
  </si>
  <si>
    <t>언어</t>
  </si>
  <si>
    <t>모방</t>
  </si>
  <si>
    <t>폭력</t>
  </si>
  <si>
    <t>선정</t>
  </si>
  <si>
    <t>시급</t>
  </si>
  <si>
    <t>편성구분</t>
  </si>
  <si>
    <t>송출구분</t>
  </si>
  <si>
    <t>추가정보</t>
  </si>
  <si>
    <t>편성그룹</t>
  </si>
  <si>
    <t>Audio</t>
  </si>
  <si>
    <t>밴드코드</t>
  </si>
  <si>
    <t>밴드명칭</t>
  </si>
  <si>
    <t>편성시각</t>
  </si>
  <si>
    <t>표시색상</t>
  </si>
  <si>
    <t>회차표시</t>
  </si>
  <si>
    <t>부제표시</t>
  </si>
  <si>
    <t>표시시각</t>
  </si>
  <si>
    <t>입력구분</t>
  </si>
  <si>
    <t>편성소재</t>
  </si>
  <si>
    <t>소재유무</t>
  </si>
  <si>
    <t>소재개수</t>
  </si>
  <si>
    <t>소재길이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</si>
</sst>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1060;&#51228;&#49849;\Documents\&#54200;&#49457;&#54364;\&#54856;&#54168;&#51060;&#51648;%20&#51068;&#51068;&#54200;&#49457;&#54364;\BIS&#50896;&#48376;\(BIS)_iHQ%20drama%20&#54200;&#49457;&#54364;.xlsx" TargetMode="External"/><Relationship Id="rId1" Type="http://schemas.openxmlformats.org/officeDocument/2006/relationships/externalLinkPath" Target="BIS&#50896;&#48376;/(BIS)_iHQ%20drama%20&#54200;&#4945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월"/>
      <sheetName val="화"/>
      <sheetName val="수"/>
    </sheetNames>
    <sheetDataSet>
      <sheetData sheetId="0"/>
      <sheetData sheetId="1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2023.12.05</v>
          </cell>
          <cell r="B2">
            <v>0.10416666666666667</v>
          </cell>
          <cell r="C2">
            <v>0.15277777777777776</v>
          </cell>
          <cell r="D2">
            <v>70</v>
          </cell>
          <cell r="E2" t="str">
            <v>K21-A030</v>
          </cell>
          <cell r="F2" t="str">
            <v>팔도찍고 유람기</v>
          </cell>
          <cell r="H2">
            <v>3</v>
          </cell>
          <cell r="I2" t="str">
            <v>3회</v>
          </cell>
          <cell r="J2" t="str">
            <v>초방</v>
          </cell>
          <cell r="K2" t="str">
            <v>본방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V2">
            <v>70</v>
          </cell>
          <cell r="W2" t="str">
            <v>SA</v>
          </cell>
          <cell r="X2" t="str">
            <v>정규</v>
          </cell>
          <cell r="Y2" t="str">
            <v>자료</v>
          </cell>
          <cell r="Z2" t="str">
            <v>영흥도</v>
          </cell>
          <cell r="AA2" t="str">
            <v>그룹1</v>
          </cell>
          <cell r="AB2" t="str">
            <v>STEREO</v>
          </cell>
          <cell r="AE2">
            <v>0.10416666666666667</v>
          </cell>
          <cell r="AF2" t="str">
            <v>None</v>
          </cell>
          <cell r="AG2" t="str">
            <v>Y</v>
          </cell>
          <cell r="AI2">
            <v>0.10416666666666667</v>
          </cell>
          <cell r="AJ2">
            <v>1</v>
          </cell>
          <cell r="AL2" t="str">
            <v>Y</v>
          </cell>
          <cell r="AM2">
            <v>2</v>
          </cell>
          <cell r="AN2" t="str">
            <v>00:56:25:04</v>
          </cell>
          <cell r="AO2">
            <v>68</v>
          </cell>
        </row>
        <row r="3">
          <cell r="A3" t="str">
            <v>2023.12.05</v>
          </cell>
          <cell r="B3">
            <v>0.15277777777777776</v>
          </cell>
          <cell r="C3">
            <v>0.19444444444444445</v>
          </cell>
          <cell r="D3">
            <v>60</v>
          </cell>
          <cell r="E3" t="str">
            <v>C23-B014</v>
          </cell>
          <cell r="F3" t="str">
            <v>스포츠 기록 50년사</v>
          </cell>
          <cell r="H3">
            <v>11</v>
          </cell>
          <cell r="I3" t="str">
            <v>11회</v>
          </cell>
          <cell r="J3" t="str">
            <v>초방</v>
          </cell>
          <cell r="K3" t="str">
            <v>본방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12 세</v>
          </cell>
          <cell r="P3" t="str">
            <v>N</v>
          </cell>
          <cell r="Q3" t="str">
            <v>N</v>
          </cell>
          <cell r="R3" t="str">
            <v>N</v>
          </cell>
          <cell r="S3" t="str">
            <v>N</v>
          </cell>
          <cell r="T3" t="str">
            <v>N</v>
          </cell>
          <cell r="V3">
            <v>60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0.15277777777777776</v>
          </cell>
          <cell r="AF3" t="str">
            <v>None</v>
          </cell>
          <cell r="AG3" t="str">
            <v>Y</v>
          </cell>
          <cell r="AI3">
            <v>0.15277777777777776</v>
          </cell>
          <cell r="AJ3">
            <v>1</v>
          </cell>
          <cell r="AL3" t="str">
            <v>Y</v>
          </cell>
          <cell r="AM3">
            <v>2</v>
          </cell>
          <cell r="AN3" t="str">
            <v>00:46:54:18</v>
          </cell>
          <cell r="AO3">
            <v>56</v>
          </cell>
        </row>
        <row r="4">
          <cell r="A4" t="str">
            <v>2023.12.05</v>
          </cell>
          <cell r="B4">
            <v>0.19444444444444445</v>
          </cell>
          <cell r="C4">
            <v>0.23263888888888887</v>
          </cell>
          <cell r="D4">
            <v>55</v>
          </cell>
          <cell r="E4" t="str">
            <v>D23-B020</v>
          </cell>
          <cell r="F4" t="str">
            <v>모형 완구의 제국</v>
          </cell>
          <cell r="H4">
            <v>10</v>
          </cell>
          <cell r="I4" t="str">
            <v>10회</v>
          </cell>
          <cell r="J4" t="str">
            <v>초방</v>
          </cell>
          <cell r="K4" t="str">
            <v>본방</v>
          </cell>
          <cell r="L4" t="str">
            <v>Y</v>
          </cell>
          <cell r="M4" t="str">
            <v>N</v>
          </cell>
          <cell r="N4" t="str">
            <v>N</v>
          </cell>
          <cell r="O4" t="str">
            <v>12 세</v>
          </cell>
          <cell r="P4" t="str">
            <v>N</v>
          </cell>
          <cell r="Q4" t="str">
            <v>N</v>
          </cell>
          <cell r="R4" t="str">
            <v>N</v>
          </cell>
          <cell r="S4" t="str">
            <v>N</v>
          </cell>
          <cell r="T4" t="str">
            <v>N</v>
          </cell>
          <cell r="U4" t="str">
            <v>HD</v>
          </cell>
          <cell r="V4">
            <v>55</v>
          </cell>
          <cell r="X4" t="str">
            <v>정규</v>
          </cell>
          <cell r="Y4" t="str">
            <v>자료</v>
          </cell>
          <cell r="AA4" t="str">
            <v>그룹1</v>
          </cell>
          <cell r="AB4" t="str">
            <v>STEREO</v>
          </cell>
          <cell r="AE4">
            <v>0.19444444444444445</v>
          </cell>
          <cell r="AF4" t="str">
            <v>None</v>
          </cell>
          <cell r="AG4" t="str">
            <v>Y</v>
          </cell>
          <cell r="AI4">
            <v>0.19444444444444445</v>
          </cell>
          <cell r="AJ4">
            <v>1</v>
          </cell>
          <cell r="AL4" t="str">
            <v>Y</v>
          </cell>
          <cell r="AM4">
            <v>1</v>
          </cell>
          <cell r="AN4" t="str">
            <v>00:42:36:17</v>
          </cell>
          <cell r="AO4">
            <v>51</v>
          </cell>
        </row>
        <row r="5">
          <cell r="A5" t="str">
            <v>2023.12.05</v>
          </cell>
          <cell r="B5">
            <v>0.23263888888888887</v>
          </cell>
          <cell r="C5">
            <v>0.25347222222222221</v>
          </cell>
          <cell r="D5">
            <v>30</v>
          </cell>
          <cell r="E5" t="str">
            <v>K23-B012</v>
          </cell>
          <cell r="F5" t="str">
            <v>미각의 도시, 부산</v>
          </cell>
          <cell r="H5">
            <v>3</v>
          </cell>
          <cell r="I5" t="str">
            <v>3회</v>
          </cell>
          <cell r="J5" t="str">
            <v>초방</v>
          </cell>
          <cell r="K5" t="str">
            <v>본방</v>
          </cell>
          <cell r="L5" t="str">
            <v>N</v>
          </cell>
          <cell r="M5" t="str">
            <v>N</v>
          </cell>
          <cell r="N5" t="str">
            <v>N</v>
          </cell>
          <cell r="O5" t="str">
            <v>모든연령</v>
          </cell>
          <cell r="P5" t="str">
            <v>N</v>
          </cell>
          <cell r="Q5" t="str">
            <v>N</v>
          </cell>
          <cell r="R5" t="str">
            <v>N</v>
          </cell>
          <cell r="S5" t="str">
            <v>N</v>
          </cell>
          <cell r="T5" t="str">
            <v>N</v>
          </cell>
          <cell r="V5">
            <v>30</v>
          </cell>
          <cell r="X5" t="str">
            <v>정규</v>
          </cell>
          <cell r="Y5" t="str">
            <v>자료</v>
          </cell>
          <cell r="AA5" t="str">
            <v>그룹1</v>
          </cell>
          <cell r="AB5" t="str">
            <v>STEREO</v>
          </cell>
          <cell r="AE5">
            <v>0.23263888888888887</v>
          </cell>
          <cell r="AF5" t="str">
            <v>None</v>
          </cell>
          <cell r="AG5" t="str">
            <v>Y</v>
          </cell>
          <cell r="AI5">
            <v>0.23263888888888887</v>
          </cell>
          <cell r="AJ5">
            <v>1</v>
          </cell>
          <cell r="AL5" t="str">
            <v>Y</v>
          </cell>
          <cell r="AM5">
            <v>1</v>
          </cell>
          <cell r="AN5" t="str">
            <v>00:22:53:12</v>
          </cell>
          <cell r="AO5">
            <v>27</v>
          </cell>
        </row>
        <row r="6">
          <cell r="A6" t="str">
            <v>2023.12.05</v>
          </cell>
          <cell r="B6">
            <v>0.25347222222222221</v>
          </cell>
          <cell r="C6">
            <v>0.29166666666666669</v>
          </cell>
          <cell r="D6">
            <v>55</v>
          </cell>
          <cell r="E6" t="str">
            <v>C23-A010</v>
          </cell>
          <cell r="F6" t="str">
            <v>돈쭐 맛짱뜨러 왔습니다</v>
          </cell>
          <cell r="H6">
            <v>3</v>
          </cell>
          <cell r="I6" t="str">
            <v>3회</v>
          </cell>
          <cell r="J6" t="str">
            <v>순환</v>
          </cell>
          <cell r="K6" t="str">
            <v>재방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N</v>
          </cell>
          <cell r="V6">
            <v>55</v>
          </cell>
          <cell r="X6" t="str">
            <v>정규</v>
          </cell>
          <cell r="AA6" t="str">
            <v>그룹1</v>
          </cell>
          <cell r="AB6" t="str">
            <v>STEREO</v>
          </cell>
          <cell r="AE6">
            <v>0.25347222222222221</v>
          </cell>
          <cell r="AF6" t="str">
            <v>None</v>
          </cell>
          <cell r="AG6" t="str">
            <v>Y</v>
          </cell>
          <cell r="AI6">
            <v>0.25347222222222221</v>
          </cell>
          <cell r="AJ6">
            <v>1</v>
          </cell>
          <cell r="AL6" t="str">
            <v>Y</v>
          </cell>
          <cell r="AM6">
            <v>3</v>
          </cell>
          <cell r="AN6" t="str">
            <v>00:59:51:05</v>
          </cell>
          <cell r="AO6">
            <v>72</v>
          </cell>
        </row>
        <row r="7">
          <cell r="A7" t="str">
            <v>2023.12.05</v>
          </cell>
          <cell r="B7">
            <v>0.29166666666666669</v>
          </cell>
          <cell r="C7">
            <v>0.34375</v>
          </cell>
          <cell r="D7">
            <v>75</v>
          </cell>
          <cell r="E7" t="str">
            <v>D23-B016</v>
          </cell>
          <cell r="F7" t="str">
            <v>혼례대첩</v>
          </cell>
          <cell r="H7">
            <v>9</v>
          </cell>
          <cell r="I7" t="str">
            <v>9회</v>
          </cell>
          <cell r="J7" t="str">
            <v>순환</v>
          </cell>
          <cell r="K7" t="str">
            <v>재방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N</v>
          </cell>
          <cell r="T7" t="str">
            <v>Y</v>
          </cell>
          <cell r="U7" t="str">
            <v>HD</v>
          </cell>
          <cell r="V7">
            <v>75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0.29166666666666669</v>
          </cell>
          <cell r="AF7" t="str">
            <v>None</v>
          </cell>
          <cell r="AG7" t="str">
            <v>Y</v>
          </cell>
          <cell r="AI7">
            <v>0.29166666666666669</v>
          </cell>
          <cell r="AJ7">
            <v>1</v>
          </cell>
          <cell r="AL7" t="str">
            <v>Y</v>
          </cell>
          <cell r="AM7">
            <v>3</v>
          </cell>
          <cell r="AN7" t="str">
            <v>01:02:43:16</v>
          </cell>
          <cell r="AO7">
            <v>75</v>
          </cell>
        </row>
        <row r="8">
          <cell r="A8" t="str">
            <v>2023.12.05</v>
          </cell>
          <cell r="B8">
            <v>0.34375</v>
          </cell>
          <cell r="C8">
            <v>0.39583333333333331</v>
          </cell>
          <cell r="D8">
            <v>75</v>
          </cell>
          <cell r="E8" t="str">
            <v>D23-B016</v>
          </cell>
          <cell r="F8" t="str">
            <v>혼례대첩</v>
          </cell>
          <cell r="H8">
            <v>10</v>
          </cell>
          <cell r="I8" t="str">
            <v>10회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Y</v>
          </cell>
          <cell r="U8" t="str">
            <v>HD</v>
          </cell>
          <cell r="V8">
            <v>75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0.34375</v>
          </cell>
          <cell r="AF8" t="str">
            <v>None</v>
          </cell>
          <cell r="AG8" t="str">
            <v>Y</v>
          </cell>
          <cell r="AI8">
            <v>0.34375</v>
          </cell>
          <cell r="AJ8">
            <v>1</v>
          </cell>
          <cell r="AL8" t="str">
            <v>Y</v>
          </cell>
          <cell r="AM8">
            <v>3</v>
          </cell>
          <cell r="AN8" t="str">
            <v>01:02:37:05</v>
          </cell>
          <cell r="AO8">
            <v>75</v>
          </cell>
        </row>
        <row r="9">
          <cell r="A9" t="str">
            <v>2023.12.05</v>
          </cell>
          <cell r="B9">
            <v>0.39583333333333331</v>
          </cell>
          <cell r="C9">
            <v>0.4513888888888889</v>
          </cell>
          <cell r="D9">
            <v>80</v>
          </cell>
          <cell r="E9" t="str">
            <v>D23-B022</v>
          </cell>
          <cell r="F9" t="str">
            <v>웰컴투 삼달리</v>
          </cell>
          <cell r="H9">
            <v>1</v>
          </cell>
          <cell r="I9" t="str">
            <v>1회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N</v>
          </cell>
          <cell r="T9" t="str">
            <v>N</v>
          </cell>
          <cell r="U9" t="str">
            <v>HD</v>
          </cell>
          <cell r="V9">
            <v>80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0.39583333333333331</v>
          </cell>
          <cell r="AF9" t="str">
            <v>None</v>
          </cell>
          <cell r="AG9" t="str">
            <v>Y</v>
          </cell>
          <cell r="AI9">
            <v>0.39583333333333331</v>
          </cell>
          <cell r="AJ9">
            <v>1</v>
          </cell>
          <cell r="AL9" t="str">
            <v>Y</v>
          </cell>
          <cell r="AM9">
            <v>3</v>
          </cell>
          <cell r="AN9" t="str">
            <v>01:07:42:15</v>
          </cell>
          <cell r="AO9">
            <v>81</v>
          </cell>
        </row>
        <row r="10">
          <cell r="A10" t="str">
            <v>2023.12.05</v>
          </cell>
          <cell r="B10">
            <v>0.4513888888888889</v>
          </cell>
          <cell r="C10">
            <v>0.50694444444444442</v>
          </cell>
          <cell r="D10">
            <v>80</v>
          </cell>
          <cell r="E10" t="str">
            <v>D23-B022</v>
          </cell>
          <cell r="F10" t="str">
            <v>웰컴투 삼달리</v>
          </cell>
          <cell r="H10">
            <v>2</v>
          </cell>
          <cell r="I10" t="str">
            <v>2회</v>
          </cell>
          <cell r="J10" t="str">
            <v>순환</v>
          </cell>
          <cell r="K10" t="str">
            <v>재방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Y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80</v>
          </cell>
          <cell r="X10" t="str">
            <v>정규</v>
          </cell>
          <cell r="Y10" t="str">
            <v>자료</v>
          </cell>
          <cell r="AA10" t="str">
            <v>그룹1</v>
          </cell>
          <cell r="AB10" t="str">
            <v>STEREO</v>
          </cell>
          <cell r="AE10">
            <v>0.4513888888888889</v>
          </cell>
          <cell r="AF10" t="str">
            <v>None</v>
          </cell>
          <cell r="AG10" t="str">
            <v>Y</v>
          </cell>
          <cell r="AI10">
            <v>0.4513888888888889</v>
          </cell>
          <cell r="AJ10">
            <v>1</v>
          </cell>
          <cell r="AL10" t="str">
            <v>Y</v>
          </cell>
          <cell r="AM10">
            <v>3</v>
          </cell>
          <cell r="AN10" t="str">
            <v>01:03:28:07</v>
          </cell>
          <cell r="AO10">
            <v>76</v>
          </cell>
        </row>
        <row r="11">
          <cell r="A11" t="str">
            <v>2023.12.05</v>
          </cell>
          <cell r="B11">
            <v>0.50694444444444442</v>
          </cell>
          <cell r="C11">
            <v>0.57986111111111105</v>
          </cell>
          <cell r="D11">
            <v>105</v>
          </cell>
          <cell r="E11" t="str">
            <v>D23-B005</v>
          </cell>
          <cell r="F11" t="str">
            <v>놀라운토요일</v>
          </cell>
          <cell r="H11">
            <v>265</v>
          </cell>
          <cell r="I11" t="str">
            <v>265회</v>
          </cell>
          <cell r="J11" t="str">
            <v>초방</v>
          </cell>
          <cell r="K11" t="str">
            <v>본방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15 세</v>
          </cell>
          <cell r="P11" t="str">
            <v>Y</v>
          </cell>
          <cell r="Q11" t="str">
            <v>Y</v>
          </cell>
          <cell r="R11" t="str">
            <v>Y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105</v>
          </cell>
          <cell r="X11" t="str">
            <v>정규</v>
          </cell>
          <cell r="AA11" t="str">
            <v>그룹1</v>
          </cell>
          <cell r="AB11" t="str">
            <v>STEREO</v>
          </cell>
          <cell r="AE11">
            <v>0.50694444444444442</v>
          </cell>
          <cell r="AF11" t="str">
            <v>None</v>
          </cell>
          <cell r="AG11" t="str">
            <v>Y</v>
          </cell>
          <cell r="AI11">
            <v>0.50694444444444442</v>
          </cell>
          <cell r="AJ11">
            <v>1</v>
          </cell>
          <cell r="AL11" t="str">
            <v>Y</v>
          </cell>
          <cell r="AM11">
            <v>4</v>
          </cell>
          <cell r="AN11" t="str">
            <v>01:25:57:28</v>
          </cell>
          <cell r="AO11">
            <v>103</v>
          </cell>
        </row>
        <row r="12">
          <cell r="A12" t="str">
            <v>2023.12.05</v>
          </cell>
          <cell r="B12">
            <v>0.57986111111111105</v>
          </cell>
          <cell r="C12">
            <v>0.65277777777777779</v>
          </cell>
          <cell r="D12">
            <v>105</v>
          </cell>
          <cell r="E12" t="str">
            <v>Y15-B001</v>
          </cell>
          <cell r="F12" t="str">
            <v>나혼자산다</v>
          </cell>
          <cell r="H12">
            <v>494</v>
          </cell>
          <cell r="I12" t="str">
            <v>494회</v>
          </cell>
          <cell r="J12" t="str">
            <v>순환</v>
          </cell>
          <cell r="K12" t="str">
            <v>재방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N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N</v>
          </cell>
          <cell r="U12" t="str">
            <v>HD</v>
          </cell>
          <cell r="V12">
            <v>105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0.57986111111111105</v>
          </cell>
          <cell r="AF12" t="str">
            <v>None</v>
          </cell>
          <cell r="AG12" t="str">
            <v>N</v>
          </cell>
          <cell r="AH12" t="str">
            <v>Y</v>
          </cell>
          <cell r="AI12">
            <v>0.57986111111111105</v>
          </cell>
          <cell r="AJ12">
            <v>1</v>
          </cell>
          <cell r="AL12" t="str">
            <v>Y</v>
          </cell>
          <cell r="AM12">
            <v>4</v>
          </cell>
          <cell r="AN12" t="str">
            <v>01:28:43:10</v>
          </cell>
          <cell r="AO12">
            <v>106</v>
          </cell>
        </row>
        <row r="13">
          <cell r="A13" t="str">
            <v>2023.12.05</v>
          </cell>
          <cell r="B13">
            <v>0.65277777777777779</v>
          </cell>
          <cell r="C13">
            <v>0.70486111111111116</v>
          </cell>
          <cell r="D13">
            <v>75</v>
          </cell>
          <cell r="E13" t="str">
            <v>D23-B016</v>
          </cell>
          <cell r="F13" t="str">
            <v>혼례대첩</v>
          </cell>
          <cell r="H13">
            <v>10</v>
          </cell>
          <cell r="I13" t="str">
            <v>10회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Y</v>
          </cell>
          <cell r="U13" t="str">
            <v>HD</v>
          </cell>
          <cell r="V13">
            <v>75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0.65277777777777779</v>
          </cell>
          <cell r="AF13" t="str">
            <v>None</v>
          </cell>
          <cell r="AG13" t="str">
            <v>Y</v>
          </cell>
          <cell r="AI13">
            <v>0.65277777777777779</v>
          </cell>
          <cell r="AJ13">
            <v>1</v>
          </cell>
          <cell r="AL13" t="str">
            <v>Y</v>
          </cell>
          <cell r="AM13">
            <v>3</v>
          </cell>
          <cell r="AN13" t="str">
            <v>01:02:37:05</v>
          </cell>
          <cell r="AO13">
            <v>75</v>
          </cell>
        </row>
        <row r="14">
          <cell r="A14" t="str">
            <v>2023.12.05</v>
          </cell>
          <cell r="B14">
            <v>0.70486111111111116</v>
          </cell>
          <cell r="C14">
            <v>0.76041666666666663</v>
          </cell>
          <cell r="D14">
            <v>80</v>
          </cell>
          <cell r="E14" t="str">
            <v>D23-B022</v>
          </cell>
          <cell r="F14" t="str">
            <v>웰컴투 삼달리</v>
          </cell>
          <cell r="H14">
            <v>1</v>
          </cell>
          <cell r="I14" t="str">
            <v>1회</v>
          </cell>
          <cell r="J14" t="str">
            <v>순환</v>
          </cell>
          <cell r="K14" t="str">
            <v>재방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80</v>
          </cell>
          <cell r="X14" t="str">
            <v>정규</v>
          </cell>
          <cell r="Y14" t="str">
            <v>자료</v>
          </cell>
          <cell r="AA14" t="str">
            <v>그룹1</v>
          </cell>
          <cell r="AB14" t="str">
            <v>STEREO</v>
          </cell>
          <cell r="AE14">
            <v>0.70486111111111116</v>
          </cell>
          <cell r="AF14" t="str">
            <v>None</v>
          </cell>
          <cell r="AG14" t="str">
            <v>Y</v>
          </cell>
          <cell r="AI14">
            <v>0.70486111111111116</v>
          </cell>
          <cell r="AJ14">
            <v>1</v>
          </cell>
          <cell r="AL14" t="str">
            <v>Y</v>
          </cell>
          <cell r="AM14">
            <v>3</v>
          </cell>
          <cell r="AN14" t="str">
            <v>01:07:42:15</v>
          </cell>
          <cell r="AO14">
            <v>81</v>
          </cell>
        </row>
        <row r="15">
          <cell r="A15" t="str">
            <v>2023.12.05</v>
          </cell>
          <cell r="B15">
            <v>0.76041666666666663</v>
          </cell>
          <cell r="C15">
            <v>0.81597222222222221</v>
          </cell>
          <cell r="D15">
            <v>80</v>
          </cell>
          <cell r="E15" t="str">
            <v>D23-B022</v>
          </cell>
          <cell r="F15" t="str">
            <v>웰컴투 삼달리</v>
          </cell>
          <cell r="H15">
            <v>2</v>
          </cell>
          <cell r="I15" t="str">
            <v>2회</v>
          </cell>
          <cell r="J15" t="str">
            <v>순환</v>
          </cell>
          <cell r="K15" t="str">
            <v>재방</v>
          </cell>
          <cell r="L15" t="str">
            <v>N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Y</v>
          </cell>
          <cell r="Q15" t="str">
            <v>Y</v>
          </cell>
          <cell r="R15" t="str">
            <v>Y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80</v>
          </cell>
          <cell r="X15" t="str">
            <v>정규</v>
          </cell>
          <cell r="AA15" t="str">
            <v>그룹1</v>
          </cell>
          <cell r="AB15" t="str">
            <v>STEREO</v>
          </cell>
          <cell r="AE15">
            <v>0.76041666666666663</v>
          </cell>
          <cell r="AF15" t="str">
            <v>None</v>
          </cell>
          <cell r="AG15" t="str">
            <v>Y</v>
          </cell>
          <cell r="AI15">
            <v>0.76041666666666663</v>
          </cell>
          <cell r="AJ15">
            <v>1</v>
          </cell>
          <cell r="AL15" t="str">
            <v>Y</v>
          </cell>
          <cell r="AM15">
            <v>3</v>
          </cell>
          <cell r="AN15" t="str">
            <v>01:03:28:07</v>
          </cell>
          <cell r="AO15">
            <v>76</v>
          </cell>
        </row>
        <row r="16">
          <cell r="A16" t="str">
            <v>2023.12.05</v>
          </cell>
          <cell r="B16">
            <v>0.81597222222222221</v>
          </cell>
          <cell r="C16">
            <v>0.89236111111111116</v>
          </cell>
          <cell r="D16">
            <v>110</v>
          </cell>
          <cell r="E16" t="str">
            <v>Y15-B001</v>
          </cell>
          <cell r="F16" t="str">
            <v>나혼자산다</v>
          </cell>
          <cell r="H16">
            <v>445</v>
          </cell>
          <cell r="I16" t="str">
            <v>445회(자막)</v>
          </cell>
          <cell r="J16" t="str">
            <v>순환</v>
          </cell>
          <cell r="K16" t="str">
            <v>본방</v>
          </cell>
          <cell r="L16" t="str">
            <v>Y</v>
          </cell>
          <cell r="M16" t="str">
            <v>N</v>
          </cell>
          <cell r="N16" t="str">
            <v>N</v>
          </cell>
          <cell r="O16" t="str">
            <v>15 세</v>
          </cell>
          <cell r="P16" t="str">
            <v>N</v>
          </cell>
          <cell r="Q16" t="str">
            <v>Y</v>
          </cell>
          <cell r="R16" t="str">
            <v>Y</v>
          </cell>
          <cell r="S16" t="str">
            <v>N</v>
          </cell>
          <cell r="T16" t="str">
            <v>N</v>
          </cell>
          <cell r="U16" t="str">
            <v>HD</v>
          </cell>
          <cell r="V16">
            <v>110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0.81597222222222221</v>
          </cell>
          <cell r="AF16" t="str">
            <v>None</v>
          </cell>
          <cell r="AG16" t="str">
            <v>N</v>
          </cell>
          <cell r="AH16" t="str">
            <v>Y</v>
          </cell>
          <cell r="AI16">
            <v>0.81597222222222221</v>
          </cell>
          <cell r="AJ16">
            <v>1</v>
          </cell>
          <cell r="AL16" t="str">
            <v>Y</v>
          </cell>
          <cell r="AM16">
            <v>4</v>
          </cell>
          <cell r="AN16" t="str">
            <v>01:28:47:10</v>
          </cell>
          <cell r="AO16">
            <v>107</v>
          </cell>
        </row>
        <row r="17">
          <cell r="A17" t="str">
            <v>2023.12.05</v>
          </cell>
          <cell r="B17">
            <v>0.89236111111111116</v>
          </cell>
          <cell r="C17">
            <v>0.94444444444444453</v>
          </cell>
          <cell r="D17">
            <v>75</v>
          </cell>
          <cell r="E17" t="str">
            <v>C23-A010</v>
          </cell>
          <cell r="F17" t="str">
            <v>돈쭐 맛짱뜨러 왔습니다</v>
          </cell>
          <cell r="H17">
            <v>4</v>
          </cell>
          <cell r="J17" t="str">
            <v>초방</v>
          </cell>
          <cell r="K17" t="str">
            <v>본방</v>
          </cell>
          <cell r="V17">
            <v>75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0.89236111111111116</v>
          </cell>
          <cell r="AF17" t="str">
            <v>None</v>
          </cell>
          <cell r="AG17" t="str">
            <v>Y</v>
          </cell>
          <cell r="AI17">
            <v>0.89236111111111116</v>
          </cell>
          <cell r="AJ17">
            <v>1</v>
          </cell>
          <cell r="AL17" t="str">
            <v>Y</v>
          </cell>
          <cell r="AM17">
            <v>0</v>
          </cell>
          <cell r="AN17" t="str">
            <v>00:00:00:00</v>
          </cell>
          <cell r="AO17">
            <v>0</v>
          </cell>
        </row>
        <row r="18">
          <cell r="A18" t="str">
            <v>2023.12.05</v>
          </cell>
          <cell r="B18">
            <v>0.94444444444444453</v>
          </cell>
          <cell r="C18">
            <v>0.99652777777777779</v>
          </cell>
          <cell r="D18">
            <v>75</v>
          </cell>
          <cell r="E18" t="str">
            <v>D23-B016</v>
          </cell>
          <cell r="F18" t="str">
            <v>혼례대첩</v>
          </cell>
          <cell r="H18">
            <v>10</v>
          </cell>
          <cell r="I18" t="str">
            <v>10회</v>
          </cell>
          <cell r="J18" t="str">
            <v>순환</v>
          </cell>
          <cell r="K18" t="str">
            <v>재방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N</v>
          </cell>
          <cell r="T18" t="str">
            <v>Y</v>
          </cell>
          <cell r="U18" t="str">
            <v>HD</v>
          </cell>
          <cell r="V18">
            <v>75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0.94444444444444453</v>
          </cell>
          <cell r="AF18" t="str">
            <v>None</v>
          </cell>
          <cell r="AG18" t="str">
            <v>Y</v>
          </cell>
          <cell r="AI18">
            <v>0.94444444444444453</v>
          </cell>
          <cell r="AJ18">
            <v>1</v>
          </cell>
          <cell r="AL18" t="str">
            <v>Y</v>
          </cell>
          <cell r="AM18">
            <v>3</v>
          </cell>
          <cell r="AN18" t="str">
            <v>01:02:37:05</v>
          </cell>
          <cell r="AO18">
            <v>75</v>
          </cell>
        </row>
        <row r="19">
          <cell r="A19" t="str">
            <v>2023.12.05</v>
          </cell>
          <cell r="B19">
            <v>0.99652777777777779</v>
          </cell>
          <cell r="C19">
            <v>1.0486111111111112</v>
          </cell>
          <cell r="D19">
            <v>75</v>
          </cell>
          <cell r="E19" t="str">
            <v>D23-B016</v>
          </cell>
          <cell r="F19" t="str">
            <v>혼례대첩</v>
          </cell>
          <cell r="H19">
            <v>11</v>
          </cell>
          <cell r="I19" t="str">
            <v>11회</v>
          </cell>
          <cell r="J19" t="str">
            <v>초방</v>
          </cell>
          <cell r="K19" t="str">
            <v>본방</v>
          </cell>
          <cell r="L19" t="str">
            <v>N</v>
          </cell>
          <cell r="M19" t="str">
            <v>N</v>
          </cell>
          <cell r="N19" t="str">
            <v>N</v>
          </cell>
          <cell r="O19" t="str">
            <v>15 세</v>
          </cell>
          <cell r="P19" t="str">
            <v>Y</v>
          </cell>
          <cell r="Q19" t="str">
            <v>Y</v>
          </cell>
          <cell r="R19" t="str">
            <v>Y</v>
          </cell>
          <cell r="S19" t="str">
            <v>N</v>
          </cell>
          <cell r="T19" t="str">
            <v>Y</v>
          </cell>
          <cell r="U19" t="str">
            <v>HD</v>
          </cell>
          <cell r="V19">
            <v>75</v>
          </cell>
          <cell r="X19" t="str">
            <v>정규</v>
          </cell>
          <cell r="Y19" t="str">
            <v>자료</v>
          </cell>
          <cell r="AA19" t="str">
            <v>그룹1</v>
          </cell>
          <cell r="AB19" t="str">
            <v>STEREO</v>
          </cell>
          <cell r="AE19">
            <v>0.99652777777777779</v>
          </cell>
          <cell r="AF19" t="str">
            <v>None</v>
          </cell>
          <cell r="AG19" t="str">
            <v>Y</v>
          </cell>
          <cell r="AI19">
            <v>0.99652777777777779</v>
          </cell>
          <cell r="AJ19">
            <v>1</v>
          </cell>
          <cell r="AL19" t="str">
            <v>Y</v>
          </cell>
          <cell r="AM19">
            <v>3</v>
          </cell>
          <cell r="AN19" t="str">
            <v>01:02:48:24</v>
          </cell>
          <cell r="AO19">
            <v>75</v>
          </cell>
        </row>
        <row r="20">
          <cell r="A20" t="str">
            <v>2023.12.05</v>
          </cell>
          <cell r="B20">
            <v>1.0486111111111112</v>
          </cell>
          <cell r="C20">
            <v>1.0833333333333333</v>
          </cell>
          <cell r="D20">
            <v>50</v>
          </cell>
          <cell r="E20" t="str">
            <v>D23-B016</v>
          </cell>
          <cell r="F20" t="str">
            <v>혼례대첩</v>
          </cell>
          <cell r="H20">
            <v>11</v>
          </cell>
          <cell r="I20" t="str">
            <v>11회</v>
          </cell>
          <cell r="J20" t="str">
            <v>순환</v>
          </cell>
          <cell r="K20" t="str">
            <v>재방</v>
          </cell>
          <cell r="L20" t="str">
            <v>N</v>
          </cell>
          <cell r="M20" t="str">
            <v>N</v>
          </cell>
          <cell r="N20" t="str">
            <v>N</v>
          </cell>
          <cell r="O20" t="str">
            <v>15 세</v>
          </cell>
          <cell r="P20" t="str">
            <v>Y</v>
          </cell>
          <cell r="Q20" t="str">
            <v>Y</v>
          </cell>
          <cell r="R20" t="str">
            <v>Y</v>
          </cell>
          <cell r="S20" t="str">
            <v>N</v>
          </cell>
          <cell r="T20" t="str">
            <v>Y</v>
          </cell>
          <cell r="U20" t="str">
            <v>HD</v>
          </cell>
          <cell r="V20">
            <v>50</v>
          </cell>
          <cell r="X20" t="str">
            <v>정규</v>
          </cell>
          <cell r="Y20" t="str">
            <v>자료</v>
          </cell>
          <cell r="AA20" t="str">
            <v>그룹1</v>
          </cell>
          <cell r="AB20" t="str">
            <v>STEREO</v>
          </cell>
          <cell r="AE20">
            <v>1.0486111111111112</v>
          </cell>
          <cell r="AF20" t="str">
            <v>None</v>
          </cell>
          <cell r="AG20" t="str">
            <v>Y</v>
          </cell>
          <cell r="AI20">
            <v>4.8611111111111112E-2</v>
          </cell>
          <cell r="AJ20">
            <v>1</v>
          </cell>
          <cell r="AL20" t="str">
            <v>Y</v>
          </cell>
          <cell r="AM20">
            <v>3</v>
          </cell>
          <cell r="AN20" t="str">
            <v>01:02:48:24</v>
          </cell>
          <cell r="AO20">
            <v>75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84487-9F3D-43AC-BF7F-6C9E3F152683}">
  <sheetPr codeName="Sheet2"/>
  <dimension ref="A1:AO22"/>
  <sheetViews>
    <sheetView tabSelected="1" workbookViewId="0">
      <selection activeCell="A2" sqref="A2:AO21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IF(HLOOKUP(A$1,[1]화!$A$1:$AO$21,2,0)="","",HLOOKUP(A$1,[1]화!$A$1:$AO$21,2,0))</f>
        <v>2023.12.05</v>
      </c>
      <c r="B2" s="1">
        <f>IF(HLOOKUP(B$1,[1]화!$A$1:$AO$21,2,0)="","",HLOOKUP(B$1,[1]화!$A$1:$AO$21,2,0))</f>
        <v>0.10416666666666667</v>
      </c>
      <c r="C2" s="1">
        <f>IF(HLOOKUP(C$1,[1]화!$A$1:$AO$21,2,0)="","",HLOOKUP(C$1,[1]화!$A$1:$AO$21,2,0))</f>
        <v>0.15277777777777776</v>
      </c>
      <c r="D2">
        <f>IF(HLOOKUP(D$1,[1]화!$A$1:$AO$21,2,0)="","",HLOOKUP(D$1,[1]화!$A$1:$AO$21,2,0))</f>
        <v>70</v>
      </c>
      <c r="E2">
        <f>IF(HLOOKUP(E$1,[1]화!$A$1:$AO$21,2,0)="","",HLOOKUP(E$1,[1]화!$A$1:$AO$21,2,0))</f>
        <v>68</v>
      </c>
      <c r="F2" t="str">
        <f>IF(HLOOKUP(F$1,[1]화!$A$1:$AO$21,2,0)="","",HLOOKUP(F$1,[1]화!$A$1:$AO$21,2,0))</f>
        <v>K21-A030</v>
      </c>
      <c r="G2" t="str">
        <f>IF(HLOOKUP(G$1,[1]화!$A$1:$AO$21,2,0)="","",HLOOKUP(G$1,[1]화!$A$1:$AO$21,2,0))</f>
        <v>팔도찍고 유람기</v>
      </c>
      <c r="H2" t="str">
        <f>IF(HLOOKUP(H$1,[1]화!$A$1:$AO$21,2,0)="","",HLOOKUP(H$1,[1]화!$A$1:$AO$21,2,0))</f>
        <v>3회</v>
      </c>
      <c r="I2">
        <f>IF(HLOOKUP(I$1,[1]화!$A$1:$AO$21,2,0)="","",HLOOKUP(I$1,[1]화!$A$1:$AO$21,2,0))</f>
        <v>3</v>
      </c>
      <c r="J2" t="str">
        <f>IF(HLOOKUP(J$1,[1]화!$A$1:$AO$21,2,0)="","",HLOOKUP(J$1,[1]화!$A$1:$AO$21,2,0))</f>
        <v>초방</v>
      </c>
      <c r="K2" t="str">
        <f>IF(HLOOKUP(K$1,[1]화!$A$1:$AO$21,2,0)="","",HLOOKUP(K$1,[1]화!$A$1:$AO$21,2,0))</f>
        <v>본방</v>
      </c>
      <c r="L2" t="str">
        <f>IF(HLOOKUP(L$1,[1]화!$A$1:$AO$21,2,0)="","",HLOOKUP(L$1,[1]화!$A$1:$AO$21,2,0))</f>
        <v/>
      </c>
      <c r="M2" t="str">
        <f>IF(HLOOKUP(M$1,[1]화!$A$1:$AO$21,2,0)="","",HLOOKUP(M$1,[1]화!$A$1:$AO$21,2,0))</f>
        <v>N</v>
      </c>
      <c r="N2" t="str">
        <f>IF(HLOOKUP(N$1,[1]화!$A$1:$AO$21,2,0)="","",HLOOKUP(N$1,[1]화!$A$1:$AO$21,2,0))</f>
        <v>N</v>
      </c>
      <c r="O2" t="str">
        <f>IF(HLOOKUP(O$1,[1]화!$A$1:$AO$21,2,0)="","",HLOOKUP(O$1,[1]화!$A$1:$AO$21,2,0))</f>
        <v>N</v>
      </c>
      <c r="P2" t="str">
        <f>IF(HLOOKUP(P$1,[1]화!$A$1:$AO$21,2,0)="","",HLOOKUP(P$1,[1]화!$A$1:$AO$21,2,0))</f>
        <v>15 세</v>
      </c>
      <c r="Q2">
        <f>IF(HLOOKUP(Q$1,[1]화!$A$1:$AO$21,2,0)="","",HLOOKUP(Q$1,[1]화!$A$1:$AO$21,2,0))</f>
        <v>70</v>
      </c>
      <c r="R2" t="str">
        <f>IF(HLOOKUP(R$1,[1]화!$A$1:$AO$21,2,0)="","",HLOOKUP(R$1,[1]화!$A$1:$AO$21,2,0))</f>
        <v/>
      </c>
      <c r="S2" t="str">
        <f>IF(HLOOKUP(S$1,[1]화!$A$1:$AO$21,2,0)="","",HLOOKUP(S$1,[1]화!$A$1:$AO$21,2,0))</f>
        <v>Y</v>
      </c>
      <c r="T2" t="str">
        <f>IF(HLOOKUP(T$1,[1]화!$A$1:$AO$21,2,0)="","",HLOOKUP(T$1,[1]화!$A$1:$AO$21,2,0))</f>
        <v>Y</v>
      </c>
      <c r="U2" t="str">
        <f>IF(HLOOKUP(U$1,[1]화!$A$1:$AO$21,2,0)="","",HLOOKUP(U$1,[1]화!$A$1:$AO$21,2,0))</f>
        <v>Y</v>
      </c>
      <c r="V2" t="str">
        <f>IF(HLOOKUP(V$1,[1]화!$A$1:$AO$21,2,0)="","",HLOOKUP(V$1,[1]화!$A$1:$AO$21,2,0))</f>
        <v>N</v>
      </c>
      <c r="W2" t="str">
        <f>IF(HLOOKUP(W$1,[1]화!$A$1:$AO$21,2,0)="","",HLOOKUP(W$1,[1]화!$A$1:$AO$21,2,0))</f>
        <v>N</v>
      </c>
      <c r="X2" t="str">
        <f>IF(HLOOKUP(X$1,[1]화!$A$1:$AO$21,2,0)="","",HLOOKUP(X$1,[1]화!$A$1:$AO$21,2,0))</f>
        <v>SA</v>
      </c>
      <c r="Y2" t="str">
        <f>IF(HLOOKUP(Y$1,[1]화!$A$1:$AO$21,2,0)="","",HLOOKUP(Y$1,[1]화!$A$1:$AO$21,2,0))</f>
        <v>정규</v>
      </c>
      <c r="Z2" t="str">
        <f>IF(HLOOKUP(Z$1,[1]화!$A$1:$AO$21,2,0)="","",HLOOKUP(Z$1,[1]화!$A$1:$AO$21,2,0))</f>
        <v>자료</v>
      </c>
      <c r="AA2" t="str">
        <f>IF(HLOOKUP(AA$1,[1]화!$A$1:$AO$21,2,0)="","",HLOOKUP(AA$1,[1]화!$A$1:$AO$21,2,0))</f>
        <v>영흥도</v>
      </c>
      <c r="AB2" t="str">
        <f>IF(HLOOKUP(AB$1,[1]화!$A$1:$AO$21,2,0)="","",HLOOKUP(AB$1,[1]화!$A$1:$AO$21,2,0))</f>
        <v>그룹1</v>
      </c>
      <c r="AC2" t="str">
        <f>IF(HLOOKUP(AC$1,[1]화!$A$1:$AO$21,2,0)="","",HLOOKUP(AC$1,[1]화!$A$1:$AO$21,2,0))</f>
        <v>STEREO</v>
      </c>
      <c r="AD2" t="str">
        <f>IF(HLOOKUP(AD$1,[1]화!$A$1:$AO$21,2,0)="","",HLOOKUP(AD$1,[1]화!$A$1:$AO$21,2,0))</f>
        <v/>
      </c>
      <c r="AE2" s="1" t="str">
        <f>IF(HLOOKUP(AE$1,[1]화!$A$1:$AO$21,2,0)="","",HLOOKUP(AE$1,[1]화!$A$1:$AO$21,2,0))</f>
        <v/>
      </c>
      <c r="AF2">
        <f>IF(HLOOKUP(AF$1,[1]화!$A$1:$AO$21,2,0)="","",HLOOKUP(AF$1,[1]화!$A$1:$AO$21,2,0))</f>
        <v>0.10416666666666667</v>
      </c>
      <c r="AG2" t="str">
        <f>IF(HLOOKUP(AG$1,[1]화!$A$1:$AO$21,2,0)="","",HLOOKUP(AG$1,[1]화!$A$1:$AO$21,2,0))</f>
        <v>None</v>
      </c>
      <c r="AH2" t="str">
        <f>IF(HLOOKUP(AH$1,[1]화!$A$1:$AO$21,2,0)="","",HLOOKUP(AH$1,[1]화!$A$1:$AO$21,2,0))</f>
        <v>Y</v>
      </c>
      <c r="AI2" s="1" t="str">
        <f>IF(HLOOKUP(AI$1,[1]화!$A$1:$AO$21,2,0)="","",HLOOKUP(AI$1,[1]화!$A$1:$AO$21,2,0))</f>
        <v/>
      </c>
      <c r="AJ2">
        <f>IF(HLOOKUP(AJ$1,[1]화!$A$1:$AO$21,2,0)="","",HLOOKUP(AJ$1,[1]화!$A$1:$AO$21,2,0))</f>
        <v>0.10416666666666667</v>
      </c>
      <c r="AK2">
        <f>IF(HLOOKUP(AK$1,[1]화!$A$1:$AO$21,2,0)="","",HLOOKUP(AK$1,[1]화!$A$1:$AO$21,2,0))</f>
        <v>1</v>
      </c>
      <c r="AL2" t="str">
        <f>IF(HLOOKUP(AL$1,[1]화!$A$1:$AO$21,2,0)="","",HLOOKUP(AL$1,[1]화!$A$1:$AO$21,2,0))</f>
        <v/>
      </c>
      <c r="AM2" t="str">
        <f>IF(HLOOKUP(AM$1,[1]화!$A$1:$AO$21,2,0)="","",HLOOKUP(AM$1,[1]화!$A$1:$AO$21,2,0))</f>
        <v>Y</v>
      </c>
      <c r="AN2">
        <f>IF(HLOOKUP(AN$1,[1]화!$A$1:$AO$21,2,0)="","",HLOOKUP(AN$1,[1]화!$A$1:$AO$21,2,0))</f>
        <v>2</v>
      </c>
      <c r="AO2" t="str">
        <f>IF(HLOOKUP(AO$1,[1]화!$A$1:$AO$21,2,0)="","",HLOOKUP(AO$1,[1]화!$A$1:$AO$21,2,0))</f>
        <v>00:56:25:04</v>
      </c>
    </row>
    <row r="3" spans="1:41" x14ac:dyDescent="0.3">
      <c r="A3" t="str">
        <f>IF(HLOOKUP(A$1,[1]화!$A$1:$AO$21,3,0)="","",HLOOKUP(A$1,[1]화!$A$1:$AO$21,3,0))</f>
        <v>2023.12.05</v>
      </c>
      <c r="B3" s="1">
        <f>IF(HLOOKUP(B$1,[1]화!$A$1:$AO$21,3,0)="","",HLOOKUP(B$1,[1]화!$A$1:$AO$21,3,0))</f>
        <v>0.15277777777777776</v>
      </c>
      <c r="C3" s="1">
        <f>IF(HLOOKUP(C$1,[1]화!$A$1:$AO$21,3,0)="","",HLOOKUP(C$1,[1]화!$A$1:$AO$21,3,0))</f>
        <v>0.19444444444444445</v>
      </c>
      <c r="D3">
        <f>IF(HLOOKUP(D$1,[1]화!$A$1:$AO$21,3,0)="","",HLOOKUP(D$1,[1]화!$A$1:$AO$21,3,0))</f>
        <v>60</v>
      </c>
      <c r="E3">
        <f>IF(HLOOKUP(E$1,[1]화!$A$1:$AO$21,3,0)="","",HLOOKUP(E$1,[1]화!$A$1:$AO$21,3,0))</f>
        <v>56</v>
      </c>
      <c r="F3" t="str">
        <f>IF(HLOOKUP(F$1,[1]화!$A$1:$AO$21,3,0)="","",HLOOKUP(F$1,[1]화!$A$1:$AO$21,3,0))</f>
        <v>C23-B014</v>
      </c>
      <c r="G3" t="str">
        <f>IF(HLOOKUP(G$1,[1]화!$A$1:$AO$21,3,0)="","",HLOOKUP(G$1,[1]화!$A$1:$AO$21,3,0))</f>
        <v>스포츠 기록 50년사</v>
      </c>
      <c r="H3" t="str">
        <f>IF(HLOOKUP(H$1,[1]화!$A$1:$AO$21,3,0)="","",HLOOKUP(H$1,[1]화!$A$1:$AO$21,3,0))</f>
        <v>11회</v>
      </c>
      <c r="I3">
        <f>IF(HLOOKUP(I$1,[1]화!$A$1:$AO$21,3,0)="","",HLOOKUP(I$1,[1]화!$A$1:$AO$21,3,0))</f>
        <v>11</v>
      </c>
      <c r="J3" t="str">
        <f>IF(HLOOKUP(J$1,[1]화!$A$1:$AO$21,3,0)="","",HLOOKUP(J$1,[1]화!$A$1:$AO$21,3,0))</f>
        <v>초방</v>
      </c>
      <c r="K3" t="str">
        <f>IF(HLOOKUP(K$1,[1]화!$A$1:$AO$21,3,0)="","",HLOOKUP(K$1,[1]화!$A$1:$AO$21,3,0))</f>
        <v>본방</v>
      </c>
      <c r="L3" t="str">
        <f>IF(HLOOKUP(L$1,[1]화!$A$1:$AO$21,3,0)="","",HLOOKUP(L$1,[1]화!$A$1:$AO$21,3,0))</f>
        <v/>
      </c>
      <c r="M3" t="str">
        <f>IF(HLOOKUP(M$1,[1]화!$A$1:$AO$21,3,0)="","",HLOOKUP(M$1,[1]화!$A$1:$AO$21,3,0))</f>
        <v>Y</v>
      </c>
      <c r="N3" t="str">
        <f>IF(HLOOKUP(N$1,[1]화!$A$1:$AO$21,3,0)="","",HLOOKUP(N$1,[1]화!$A$1:$AO$21,3,0))</f>
        <v>N</v>
      </c>
      <c r="O3" t="str">
        <f>IF(HLOOKUP(O$1,[1]화!$A$1:$AO$21,3,0)="","",HLOOKUP(O$1,[1]화!$A$1:$AO$21,3,0))</f>
        <v>N</v>
      </c>
      <c r="P3" t="str">
        <f>IF(HLOOKUP(P$1,[1]화!$A$1:$AO$21,3,0)="","",HLOOKUP(P$1,[1]화!$A$1:$AO$21,3,0))</f>
        <v>12 세</v>
      </c>
      <c r="Q3">
        <f>IF(HLOOKUP(Q$1,[1]화!$A$1:$AO$21,3,0)="","",HLOOKUP(Q$1,[1]화!$A$1:$AO$21,3,0))</f>
        <v>60</v>
      </c>
      <c r="R3" t="str">
        <f>IF(HLOOKUP(R$1,[1]화!$A$1:$AO$21,3,0)="","",HLOOKUP(R$1,[1]화!$A$1:$AO$21,3,0))</f>
        <v/>
      </c>
      <c r="S3" t="str">
        <f>IF(HLOOKUP(S$1,[1]화!$A$1:$AO$21,3,0)="","",HLOOKUP(S$1,[1]화!$A$1:$AO$21,3,0))</f>
        <v>N</v>
      </c>
      <c r="T3" t="str">
        <f>IF(HLOOKUP(T$1,[1]화!$A$1:$AO$21,3,0)="","",HLOOKUP(T$1,[1]화!$A$1:$AO$21,3,0))</f>
        <v>N</v>
      </c>
      <c r="U3" t="str">
        <f>IF(HLOOKUP(U$1,[1]화!$A$1:$AO$21,3,0)="","",HLOOKUP(U$1,[1]화!$A$1:$AO$21,3,0))</f>
        <v>N</v>
      </c>
      <c r="V3" t="str">
        <f>IF(HLOOKUP(V$1,[1]화!$A$1:$AO$21,3,0)="","",HLOOKUP(V$1,[1]화!$A$1:$AO$21,3,0))</f>
        <v>N</v>
      </c>
      <c r="W3" t="str">
        <f>IF(HLOOKUP(W$1,[1]화!$A$1:$AO$21,3,0)="","",HLOOKUP(W$1,[1]화!$A$1:$AO$21,3,0))</f>
        <v>N</v>
      </c>
      <c r="X3" t="str">
        <f>IF(HLOOKUP(X$1,[1]화!$A$1:$AO$21,3,0)="","",HLOOKUP(X$1,[1]화!$A$1:$AO$21,3,0))</f>
        <v/>
      </c>
      <c r="Y3" t="str">
        <f>IF(HLOOKUP(Y$1,[1]화!$A$1:$AO$21,3,0)="","",HLOOKUP(Y$1,[1]화!$A$1:$AO$21,3,0))</f>
        <v>정규</v>
      </c>
      <c r="Z3" t="str">
        <f>IF(HLOOKUP(Z$1,[1]화!$A$1:$AO$21,3,0)="","",HLOOKUP(Z$1,[1]화!$A$1:$AO$21,3,0))</f>
        <v>자료</v>
      </c>
      <c r="AA3" t="str">
        <f>IF(HLOOKUP(AA$1,[1]화!$A$1:$AO$21,3,0)="","",HLOOKUP(AA$1,[1]화!$A$1:$AO$21,3,0))</f>
        <v/>
      </c>
      <c r="AB3" t="str">
        <f>IF(HLOOKUP(AB$1,[1]화!$A$1:$AO$21,3,0)="","",HLOOKUP(AB$1,[1]화!$A$1:$AO$21,3,0))</f>
        <v>그룹1</v>
      </c>
      <c r="AC3" t="str">
        <f>IF(HLOOKUP(AC$1,[1]화!$A$1:$AO$21,3,0)="","",HLOOKUP(AC$1,[1]화!$A$1:$AO$21,3,0))</f>
        <v>STEREO</v>
      </c>
      <c r="AD3" t="str">
        <f>IF(HLOOKUP(AD$1,[1]화!$A$1:$AO$21,3,0)="","",HLOOKUP(AD$1,[1]화!$A$1:$AO$21,3,0))</f>
        <v/>
      </c>
      <c r="AE3" s="1" t="str">
        <f>IF(HLOOKUP(AE$1,[1]화!$A$1:$AO$21,3,0)="","",HLOOKUP(AE$1,[1]화!$A$1:$AO$21,3,0))</f>
        <v/>
      </c>
      <c r="AF3">
        <f>IF(HLOOKUP(AF$1,[1]화!$A$1:$AO$21,3,0)="","",HLOOKUP(AF$1,[1]화!$A$1:$AO$21,3,0))</f>
        <v>0.15277777777777776</v>
      </c>
      <c r="AG3" t="str">
        <f>IF(HLOOKUP(AG$1,[1]화!$A$1:$AO$21,3,0)="","",HLOOKUP(AG$1,[1]화!$A$1:$AO$21,3,0))</f>
        <v>None</v>
      </c>
      <c r="AH3" t="str">
        <f>IF(HLOOKUP(AH$1,[1]화!$A$1:$AO$21,3,0)="","",HLOOKUP(AH$1,[1]화!$A$1:$AO$21,3,0))</f>
        <v>Y</v>
      </c>
      <c r="AI3" s="1" t="str">
        <f>IF(HLOOKUP(AI$1,[1]화!$A$1:$AO$21,3,0)="","",HLOOKUP(AI$1,[1]화!$A$1:$AO$21,3,0))</f>
        <v/>
      </c>
      <c r="AJ3">
        <f>IF(HLOOKUP(AJ$1,[1]화!$A$1:$AO$21,3,0)="","",HLOOKUP(AJ$1,[1]화!$A$1:$AO$21,3,0))</f>
        <v>0.15277777777777776</v>
      </c>
      <c r="AK3">
        <f>IF(HLOOKUP(AK$1,[1]화!$A$1:$AO$21,3,0)="","",HLOOKUP(AK$1,[1]화!$A$1:$AO$21,3,0))</f>
        <v>1</v>
      </c>
      <c r="AL3" t="str">
        <f>IF(HLOOKUP(AL$1,[1]화!$A$1:$AO$21,3,0)="","",HLOOKUP(AL$1,[1]화!$A$1:$AO$21,3,0))</f>
        <v/>
      </c>
      <c r="AM3" t="str">
        <f>IF(HLOOKUP(AM$1,[1]화!$A$1:$AO$21,3,0)="","",HLOOKUP(AM$1,[1]화!$A$1:$AO$21,3,0))</f>
        <v>Y</v>
      </c>
      <c r="AN3">
        <f>IF(HLOOKUP(AN$1,[1]화!$A$1:$AO$21,3,0)="","",HLOOKUP(AN$1,[1]화!$A$1:$AO$21,3,0))</f>
        <v>2</v>
      </c>
      <c r="AO3" t="str">
        <f>IF(HLOOKUP(AO$1,[1]화!$A$1:$AO$21,3,0)="","",HLOOKUP(AO$1,[1]화!$A$1:$AO$21,3,0))</f>
        <v>00:46:54:18</v>
      </c>
    </row>
    <row r="4" spans="1:41" x14ac:dyDescent="0.3">
      <c r="A4" t="str">
        <f>IF(HLOOKUP(A$1,[1]화!$A$1:$AO$21,4,0)="","",HLOOKUP(A$1,[1]화!$A$1:$AO$21,4,0))</f>
        <v>2023.12.05</v>
      </c>
      <c r="B4" s="1">
        <f>IF(HLOOKUP(B$1,[1]화!$A$1:$AO$21,4,0)="","",HLOOKUP(B$1,[1]화!$A$1:$AO$21,4,0))</f>
        <v>0.19444444444444445</v>
      </c>
      <c r="C4" s="1">
        <f>IF(HLOOKUP(C$1,[1]화!$A$1:$AO$21,4,0)="","",HLOOKUP(C$1,[1]화!$A$1:$AO$21,4,0))</f>
        <v>0.23263888888888887</v>
      </c>
      <c r="D4">
        <f>IF(HLOOKUP(D$1,[1]화!$A$1:$AO$21,4,0)="","",HLOOKUP(D$1,[1]화!$A$1:$AO$21,4,0))</f>
        <v>55</v>
      </c>
      <c r="E4">
        <f>IF(HLOOKUP(E$1,[1]화!$A$1:$AO$21,4,0)="","",HLOOKUP(E$1,[1]화!$A$1:$AO$21,4,0))</f>
        <v>51</v>
      </c>
      <c r="F4" t="str">
        <f>IF(HLOOKUP(F$1,[1]화!$A$1:$AO$21,4,0)="","",HLOOKUP(F$1,[1]화!$A$1:$AO$21,4,0))</f>
        <v>D23-B020</v>
      </c>
      <c r="G4" t="str">
        <f>IF(HLOOKUP(G$1,[1]화!$A$1:$AO$21,4,0)="","",HLOOKUP(G$1,[1]화!$A$1:$AO$21,4,0))</f>
        <v>모형 완구의 제국</v>
      </c>
      <c r="H4" t="str">
        <f>IF(HLOOKUP(H$1,[1]화!$A$1:$AO$21,4,0)="","",HLOOKUP(H$1,[1]화!$A$1:$AO$21,4,0))</f>
        <v>10회</v>
      </c>
      <c r="I4">
        <f>IF(HLOOKUP(I$1,[1]화!$A$1:$AO$21,4,0)="","",HLOOKUP(I$1,[1]화!$A$1:$AO$21,4,0))</f>
        <v>10</v>
      </c>
      <c r="J4" t="str">
        <f>IF(HLOOKUP(J$1,[1]화!$A$1:$AO$21,4,0)="","",HLOOKUP(J$1,[1]화!$A$1:$AO$21,4,0))</f>
        <v>초방</v>
      </c>
      <c r="K4" t="str">
        <f>IF(HLOOKUP(K$1,[1]화!$A$1:$AO$21,4,0)="","",HLOOKUP(K$1,[1]화!$A$1:$AO$21,4,0))</f>
        <v>본방</v>
      </c>
      <c r="L4" t="str">
        <f>IF(HLOOKUP(L$1,[1]화!$A$1:$AO$21,4,0)="","",HLOOKUP(L$1,[1]화!$A$1:$AO$21,4,0))</f>
        <v>HD</v>
      </c>
      <c r="M4" t="str">
        <f>IF(HLOOKUP(M$1,[1]화!$A$1:$AO$21,4,0)="","",HLOOKUP(M$1,[1]화!$A$1:$AO$21,4,0))</f>
        <v>Y</v>
      </c>
      <c r="N4" t="str">
        <f>IF(HLOOKUP(N$1,[1]화!$A$1:$AO$21,4,0)="","",HLOOKUP(N$1,[1]화!$A$1:$AO$21,4,0))</f>
        <v>N</v>
      </c>
      <c r="O4" t="str">
        <f>IF(HLOOKUP(O$1,[1]화!$A$1:$AO$21,4,0)="","",HLOOKUP(O$1,[1]화!$A$1:$AO$21,4,0))</f>
        <v>N</v>
      </c>
      <c r="P4" t="str">
        <f>IF(HLOOKUP(P$1,[1]화!$A$1:$AO$21,4,0)="","",HLOOKUP(P$1,[1]화!$A$1:$AO$21,4,0))</f>
        <v>12 세</v>
      </c>
      <c r="Q4">
        <f>IF(HLOOKUP(Q$1,[1]화!$A$1:$AO$21,4,0)="","",HLOOKUP(Q$1,[1]화!$A$1:$AO$21,4,0))</f>
        <v>55</v>
      </c>
      <c r="R4" t="str">
        <f>IF(HLOOKUP(R$1,[1]화!$A$1:$AO$21,4,0)="","",HLOOKUP(R$1,[1]화!$A$1:$AO$21,4,0))</f>
        <v/>
      </c>
      <c r="S4" t="str">
        <f>IF(HLOOKUP(S$1,[1]화!$A$1:$AO$21,4,0)="","",HLOOKUP(S$1,[1]화!$A$1:$AO$21,4,0))</f>
        <v>N</v>
      </c>
      <c r="T4" t="str">
        <f>IF(HLOOKUP(T$1,[1]화!$A$1:$AO$21,4,0)="","",HLOOKUP(T$1,[1]화!$A$1:$AO$21,4,0))</f>
        <v>N</v>
      </c>
      <c r="U4" t="str">
        <f>IF(HLOOKUP(U$1,[1]화!$A$1:$AO$21,4,0)="","",HLOOKUP(U$1,[1]화!$A$1:$AO$21,4,0))</f>
        <v>N</v>
      </c>
      <c r="V4" t="str">
        <f>IF(HLOOKUP(V$1,[1]화!$A$1:$AO$21,4,0)="","",HLOOKUP(V$1,[1]화!$A$1:$AO$21,4,0))</f>
        <v>N</v>
      </c>
      <c r="W4" t="str">
        <f>IF(HLOOKUP(W$1,[1]화!$A$1:$AO$21,4,0)="","",HLOOKUP(W$1,[1]화!$A$1:$AO$21,4,0))</f>
        <v>N</v>
      </c>
      <c r="X4" t="str">
        <f>IF(HLOOKUP(X$1,[1]화!$A$1:$AO$21,4,0)="","",HLOOKUP(X$1,[1]화!$A$1:$AO$21,4,0))</f>
        <v/>
      </c>
      <c r="Y4" t="str">
        <f>IF(HLOOKUP(Y$1,[1]화!$A$1:$AO$21,4,0)="","",HLOOKUP(Y$1,[1]화!$A$1:$AO$21,4,0))</f>
        <v>정규</v>
      </c>
      <c r="Z4" t="str">
        <f>IF(HLOOKUP(Z$1,[1]화!$A$1:$AO$21,4,0)="","",HLOOKUP(Z$1,[1]화!$A$1:$AO$21,4,0))</f>
        <v>자료</v>
      </c>
      <c r="AA4" t="str">
        <f>IF(HLOOKUP(AA$1,[1]화!$A$1:$AO$21,4,0)="","",HLOOKUP(AA$1,[1]화!$A$1:$AO$21,4,0))</f>
        <v/>
      </c>
      <c r="AB4" t="str">
        <f>IF(HLOOKUP(AB$1,[1]화!$A$1:$AO$21,4,0)="","",HLOOKUP(AB$1,[1]화!$A$1:$AO$21,4,0))</f>
        <v>그룹1</v>
      </c>
      <c r="AC4" t="str">
        <f>IF(HLOOKUP(AC$1,[1]화!$A$1:$AO$21,4,0)="","",HLOOKUP(AC$1,[1]화!$A$1:$AO$21,4,0))</f>
        <v>STEREO</v>
      </c>
      <c r="AD4" t="str">
        <f>IF(HLOOKUP(AD$1,[1]화!$A$1:$AO$21,4,0)="","",HLOOKUP(AD$1,[1]화!$A$1:$AO$21,4,0))</f>
        <v/>
      </c>
      <c r="AE4" s="1" t="str">
        <f>IF(HLOOKUP(AE$1,[1]화!$A$1:$AO$21,4,0)="","",HLOOKUP(AE$1,[1]화!$A$1:$AO$21,4,0))</f>
        <v/>
      </c>
      <c r="AF4">
        <f>IF(HLOOKUP(AF$1,[1]화!$A$1:$AO$21,4,0)="","",HLOOKUP(AF$1,[1]화!$A$1:$AO$21,4,0))</f>
        <v>0.19444444444444445</v>
      </c>
      <c r="AG4" t="str">
        <f>IF(HLOOKUP(AG$1,[1]화!$A$1:$AO$21,4,0)="","",HLOOKUP(AG$1,[1]화!$A$1:$AO$21,4,0))</f>
        <v>None</v>
      </c>
      <c r="AH4" t="str">
        <f>IF(HLOOKUP(AH$1,[1]화!$A$1:$AO$21,4,0)="","",HLOOKUP(AH$1,[1]화!$A$1:$AO$21,4,0))</f>
        <v>Y</v>
      </c>
      <c r="AI4" s="1" t="str">
        <f>IF(HLOOKUP(AI$1,[1]화!$A$1:$AO$21,4,0)="","",HLOOKUP(AI$1,[1]화!$A$1:$AO$21,4,0))</f>
        <v/>
      </c>
      <c r="AJ4">
        <f>IF(HLOOKUP(AJ$1,[1]화!$A$1:$AO$21,4,0)="","",HLOOKUP(AJ$1,[1]화!$A$1:$AO$21,4,0))</f>
        <v>0.19444444444444445</v>
      </c>
      <c r="AK4">
        <f>IF(HLOOKUP(AK$1,[1]화!$A$1:$AO$21,4,0)="","",HLOOKUP(AK$1,[1]화!$A$1:$AO$21,4,0))</f>
        <v>1</v>
      </c>
      <c r="AL4" t="str">
        <f>IF(HLOOKUP(AL$1,[1]화!$A$1:$AO$21,4,0)="","",HLOOKUP(AL$1,[1]화!$A$1:$AO$21,4,0))</f>
        <v/>
      </c>
      <c r="AM4" t="str">
        <f>IF(HLOOKUP(AM$1,[1]화!$A$1:$AO$21,4,0)="","",HLOOKUP(AM$1,[1]화!$A$1:$AO$21,4,0))</f>
        <v>Y</v>
      </c>
      <c r="AN4">
        <f>IF(HLOOKUP(AN$1,[1]화!$A$1:$AO$21,4,0)="","",HLOOKUP(AN$1,[1]화!$A$1:$AO$21,4,0))</f>
        <v>1</v>
      </c>
      <c r="AO4" t="str">
        <f>IF(HLOOKUP(AO$1,[1]화!$A$1:$AO$21,4,0)="","",HLOOKUP(AO$1,[1]화!$A$1:$AO$21,4,0))</f>
        <v>00:42:36:17</v>
      </c>
    </row>
    <row r="5" spans="1:41" x14ac:dyDescent="0.3">
      <c r="A5" t="str">
        <f>IF(HLOOKUP(A$1,[1]화!$A$1:$AO$21,5,0)="","",HLOOKUP(A$1,[1]화!$A$1:$AO$21,5,0))</f>
        <v>2023.12.05</v>
      </c>
      <c r="B5" s="1">
        <f>IF(HLOOKUP(B$1,[1]화!$A$1:$AO$21,5,0)="","",HLOOKUP(B$1,[1]화!$A$1:$AO$21,5,0))</f>
        <v>0.23263888888888887</v>
      </c>
      <c r="C5" s="1">
        <f>IF(HLOOKUP(C$1,[1]화!$A$1:$AO$21,5,0)="","",HLOOKUP(C$1,[1]화!$A$1:$AO$21,5,0))</f>
        <v>0.25347222222222221</v>
      </c>
      <c r="D5">
        <f>IF(HLOOKUP(D$1,[1]화!$A$1:$AO$21,5,0)="","",HLOOKUP(D$1,[1]화!$A$1:$AO$21,5,0))</f>
        <v>30</v>
      </c>
      <c r="E5">
        <f>IF(HLOOKUP(E$1,[1]화!$A$1:$AO$21,5,0)="","",HLOOKUP(E$1,[1]화!$A$1:$AO$21,5,0))</f>
        <v>27</v>
      </c>
      <c r="F5" t="str">
        <f>IF(HLOOKUP(F$1,[1]화!$A$1:$AO$21,5,0)="","",HLOOKUP(F$1,[1]화!$A$1:$AO$21,5,0))</f>
        <v>K23-B012</v>
      </c>
      <c r="G5" t="str">
        <f>IF(HLOOKUP(G$1,[1]화!$A$1:$AO$21,5,0)="","",HLOOKUP(G$1,[1]화!$A$1:$AO$21,5,0))</f>
        <v>미각의 도시, 부산</v>
      </c>
      <c r="H5" t="str">
        <f>IF(HLOOKUP(H$1,[1]화!$A$1:$AO$21,5,0)="","",HLOOKUP(H$1,[1]화!$A$1:$AO$21,5,0))</f>
        <v>3회</v>
      </c>
      <c r="I5">
        <f>IF(HLOOKUP(I$1,[1]화!$A$1:$AO$21,5,0)="","",HLOOKUP(I$1,[1]화!$A$1:$AO$21,5,0))</f>
        <v>3</v>
      </c>
      <c r="J5" t="str">
        <f>IF(HLOOKUP(J$1,[1]화!$A$1:$AO$21,5,0)="","",HLOOKUP(J$1,[1]화!$A$1:$AO$21,5,0))</f>
        <v>초방</v>
      </c>
      <c r="K5" t="str">
        <f>IF(HLOOKUP(K$1,[1]화!$A$1:$AO$21,5,0)="","",HLOOKUP(K$1,[1]화!$A$1:$AO$21,5,0))</f>
        <v>본방</v>
      </c>
      <c r="L5" t="str">
        <f>IF(HLOOKUP(L$1,[1]화!$A$1:$AO$21,5,0)="","",HLOOKUP(L$1,[1]화!$A$1:$AO$21,5,0))</f>
        <v/>
      </c>
      <c r="M5" t="str">
        <f>IF(HLOOKUP(M$1,[1]화!$A$1:$AO$21,5,0)="","",HLOOKUP(M$1,[1]화!$A$1:$AO$21,5,0))</f>
        <v>N</v>
      </c>
      <c r="N5" t="str">
        <f>IF(HLOOKUP(N$1,[1]화!$A$1:$AO$21,5,0)="","",HLOOKUP(N$1,[1]화!$A$1:$AO$21,5,0))</f>
        <v>N</v>
      </c>
      <c r="O5" t="str">
        <f>IF(HLOOKUP(O$1,[1]화!$A$1:$AO$21,5,0)="","",HLOOKUP(O$1,[1]화!$A$1:$AO$21,5,0))</f>
        <v>N</v>
      </c>
      <c r="P5" t="str">
        <f>IF(HLOOKUP(P$1,[1]화!$A$1:$AO$21,5,0)="","",HLOOKUP(P$1,[1]화!$A$1:$AO$21,5,0))</f>
        <v>모든연령</v>
      </c>
      <c r="Q5">
        <f>IF(HLOOKUP(Q$1,[1]화!$A$1:$AO$21,5,0)="","",HLOOKUP(Q$1,[1]화!$A$1:$AO$21,5,0))</f>
        <v>30</v>
      </c>
      <c r="R5" t="str">
        <f>IF(HLOOKUP(R$1,[1]화!$A$1:$AO$21,5,0)="","",HLOOKUP(R$1,[1]화!$A$1:$AO$21,5,0))</f>
        <v/>
      </c>
      <c r="S5" t="str">
        <f>IF(HLOOKUP(S$1,[1]화!$A$1:$AO$21,5,0)="","",HLOOKUP(S$1,[1]화!$A$1:$AO$21,5,0))</f>
        <v>N</v>
      </c>
      <c r="T5" t="str">
        <f>IF(HLOOKUP(T$1,[1]화!$A$1:$AO$21,5,0)="","",HLOOKUP(T$1,[1]화!$A$1:$AO$21,5,0))</f>
        <v>N</v>
      </c>
      <c r="U5" t="str">
        <f>IF(HLOOKUP(U$1,[1]화!$A$1:$AO$21,5,0)="","",HLOOKUP(U$1,[1]화!$A$1:$AO$21,5,0))</f>
        <v>N</v>
      </c>
      <c r="V5" t="str">
        <f>IF(HLOOKUP(V$1,[1]화!$A$1:$AO$21,5,0)="","",HLOOKUP(V$1,[1]화!$A$1:$AO$21,5,0))</f>
        <v>N</v>
      </c>
      <c r="W5" t="str">
        <f>IF(HLOOKUP(W$1,[1]화!$A$1:$AO$21,5,0)="","",HLOOKUP(W$1,[1]화!$A$1:$AO$21,5,0))</f>
        <v>N</v>
      </c>
      <c r="X5" t="str">
        <f>IF(HLOOKUP(X$1,[1]화!$A$1:$AO$21,5,0)="","",HLOOKUP(X$1,[1]화!$A$1:$AO$21,5,0))</f>
        <v/>
      </c>
      <c r="Y5" t="str">
        <f>IF(HLOOKUP(Y$1,[1]화!$A$1:$AO$21,5,0)="","",HLOOKUP(Y$1,[1]화!$A$1:$AO$21,5,0))</f>
        <v>정규</v>
      </c>
      <c r="Z5" t="str">
        <f>IF(HLOOKUP(Z$1,[1]화!$A$1:$AO$21,5,0)="","",HLOOKUP(Z$1,[1]화!$A$1:$AO$21,5,0))</f>
        <v>자료</v>
      </c>
      <c r="AA5" t="str">
        <f>IF(HLOOKUP(AA$1,[1]화!$A$1:$AO$21,5,0)="","",HLOOKUP(AA$1,[1]화!$A$1:$AO$21,5,0))</f>
        <v/>
      </c>
      <c r="AB5" t="str">
        <f>IF(HLOOKUP(AB$1,[1]화!$A$1:$AO$21,5,0)="","",HLOOKUP(AB$1,[1]화!$A$1:$AO$21,5,0))</f>
        <v>그룹1</v>
      </c>
      <c r="AC5" t="str">
        <f>IF(HLOOKUP(AC$1,[1]화!$A$1:$AO$21,5,0)="","",HLOOKUP(AC$1,[1]화!$A$1:$AO$21,5,0))</f>
        <v>STEREO</v>
      </c>
      <c r="AD5" t="str">
        <f>IF(HLOOKUP(AD$1,[1]화!$A$1:$AO$21,5,0)="","",HLOOKUP(AD$1,[1]화!$A$1:$AO$21,5,0))</f>
        <v/>
      </c>
      <c r="AE5" s="1" t="str">
        <f>IF(HLOOKUP(AE$1,[1]화!$A$1:$AO$21,5,0)="","",HLOOKUP(AE$1,[1]화!$A$1:$AO$21,5,0))</f>
        <v/>
      </c>
      <c r="AF5">
        <f>IF(HLOOKUP(AF$1,[1]화!$A$1:$AO$21,5,0)="","",HLOOKUP(AF$1,[1]화!$A$1:$AO$21,5,0))</f>
        <v>0.23263888888888887</v>
      </c>
      <c r="AG5" t="str">
        <f>IF(HLOOKUP(AG$1,[1]화!$A$1:$AO$21,5,0)="","",HLOOKUP(AG$1,[1]화!$A$1:$AO$21,5,0))</f>
        <v>None</v>
      </c>
      <c r="AH5" t="str">
        <f>IF(HLOOKUP(AH$1,[1]화!$A$1:$AO$21,5,0)="","",HLOOKUP(AH$1,[1]화!$A$1:$AO$21,5,0))</f>
        <v>Y</v>
      </c>
      <c r="AI5" s="1" t="str">
        <f>IF(HLOOKUP(AI$1,[1]화!$A$1:$AO$21,5,0)="","",HLOOKUP(AI$1,[1]화!$A$1:$AO$21,5,0))</f>
        <v/>
      </c>
      <c r="AJ5">
        <f>IF(HLOOKUP(AJ$1,[1]화!$A$1:$AO$21,5,0)="","",HLOOKUP(AJ$1,[1]화!$A$1:$AO$21,5,0))</f>
        <v>0.23263888888888887</v>
      </c>
      <c r="AK5">
        <f>IF(HLOOKUP(AK$1,[1]화!$A$1:$AO$21,5,0)="","",HLOOKUP(AK$1,[1]화!$A$1:$AO$21,5,0))</f>
        <v>1</v>
      </c>
      <c r="AL5" t="str">
        <f>IF(HLOOKUP(AL$1,[1]화!$A$1:$AO$21,5,0)="","",HLOOKUP(AL$1,[1]화!$A$1:$AO$21,5,0))</f>
        <v/>
      </c>
      <c r="AM5" t="str">
        <f>IF(HLOOKUP(AM$1,[1]화!$A$1:$AO$21,5,0)="","",HLOOKUP(AM$1,[1]화!$A$1:$AO$21,5,0))</f>
        <v>Y</v>
      </c>
      <c r="AN5">
        <f>IF(HLOOKUP(AN$1,[1]화!$A$1:$AO$21,5,0)="","",HLOOKUP(AN$1,[1]화!$A$1:$AO$21,5,0))</f>
        <v>1</v>
      </c>
      <c r="AO5" t="str">
        <f>IF(HLOOKUP(AO$1,[1]화!$A$1:$AO$21,5,0)="","",HLOOKUP(AO$1,[1]화!$A$1:$AO$21,5,0))</f>
        <v>00:22:53:12</v>
      </c>
    </row>
    <row r="6" spans="1:41" x14ac:dyDescent="0.3">
      <c r="A6" t="str">
        <f>IF(HLOOKUP(A$1,[1]화!$A$1:$AO$21,6,0)="","",HLOOKUP(A$1,[1]화!$A$1:$AO$21,6,0))</f>
        <v>2023.12.05</v>
      </c>
      <c r="B6" s="1">
        <f>IF(HLOOKUP(B$1,[1]화!$A$1:$AO$21,6,0)="","",HLOOKUP(B$1,[1]화!$A$1:$AO$21,6,0))</f>
        <v>0.25347222222222221</v>
      </c>
      <c r="C6" s="1">
        <f>IF(HLOOKUP(C$1,[1]화!$A$1:$AO$21,6,0)="","",HLOOKUP(C$1,[1]화!$A$1:$AO$21,6,0))</f>
        <v>0.29166666666666669</v>
      </c>
      <c r="D6">
        <f>IF(HLOOKUP(D$1,[1]화!$A$1:$AO$21,6,0)="","",HLOOKUP(D$1,[1]화!$A$1:$AO$21,6,0))</f>
        <v>55</v>
      </c>
      <c r="E6">
        <f>IF(HLOOKUP(E$1,[1]화!$A$1:$AO$21,6,0)="","",HLOOKUP(E$1,[1]화!$A$1:$AO$21,6,0))</f>
        <v>72</v>
      </c>
      <c r="F6" t="str">
        <f>IF(HLOOKUP(F$1,[1]화!$A$1:$AO$21,6,0)="","",HLOOKUP(F$1,[1]화!$A$1:$AO$21,6,0))</f>
        <v>C23-A010</v>
      </c>
      <c r="G6" t="str">
        <f>IF(HLOOKUP(G$1,[1]화!$A$1:$AO$21,6,0)="","",HLOOKUP(G$1,[1]화!$A$1:$AO$21,6,0))</f>
        <v>돈쭐 맛짱뜨러 왔습니다</v>
      </c>
      <c r="H6" t="str">
        <f>IF(HLOOKUP(H$1,[1]화!$A$1:$AO$21,6,0)="","",HLOOKUP(H$1,[1]화!$A$1:$AO$21,6,0))</f>
        <v>3회</v>
      </c>
      <c r="I6">
        <f>IF(HLOOKUP(I$1,[1]화!$A$1:$AO$21,6,0)="","",HLOOKUP(I$1,[1]화!$A$1:$AO$21,6,0))</f>
        <v>3</v>
      </c>
      <c r="J6" t="str">
        <f>IF(HLOOKUP(J$1,[1]화!$A$1:$AO$21,6,0)="","",HLOOKUP(J$1,[1]화!$A$1:$AO$21,6,0))</f>
        <v>순환</v>
      </c>
      <c r="K6" t="str">
        <f>IF(HLOOKUP(K$1,[1]화!$A$1:$AO$21,6,0)="","",HLOOKUP(K$1,[1]화!$A$1:$AO$21,6,0))</f>
        <v>재방</v>
      </c>
      <c r="L6" t="str">
        <f>IF(HLOOKUP(L$1,[1]화!$A$1:$AO$21,6,0)="","",HLOOKUP(L$1,[1]화!$A$1:$AO$21,6,0))</f>
        <v/>
      </c>
      <c r="M6" t="str">
        <f>IF(HLOOKUP(M$1,[1]화!$A$1:$AO$21,6,0)="","",HLOOKUP(M$1,[1]화!$A$1:$AO$21,6,0))</f>
        <v>N</v>
      </c>
      <c r="N6" t="str">
        <f>IF(HLOOKUP(N$1,[1]화!$A$1:$AO$21,6,0)="","",HLOOKUP(N$1,[1]화!$A$1:$AO$21,6,0))</f>
        <v>N</v>
      </c>
      <c r="O6" t="str">
        <f>IF(HLOOKUP(O$1,[1]화!$A$1:$AO$21,6,0)="","",HLOOKUP(O$1,[1]화!$A$1:$AO$21,6,0))</f>
        <v>N</v>
      </c>
      <c r="P6" t="str">
        <f>IF(HLOOKUP(P$1,[1]화!$A$1:$AO$21,6,0)="","",HLOOKUP(P$1,[1]화!$A$1:$AO$21,6,0))</f>
        <v>15 세</v>
      </c>
      <c r="Q6">
        <f>IF(HLOOKUP(Q$1,[1]화!$A$1:$AO$21,6,0)="","",HLOOKUP(Q$1,[1]화!$A$1:$AO$21,6,0))</f>
        <v>55</v>
      </c>
      <c r="R6" t="str">
        <f>IF(HLOOKUP(R$1,[1]화!$A$1:$AO$21,6,0)="","",HLOOKUP(R$1,[1]화!$A$1:$AO$21,6,0))</f>
        <v/>
      </c>
      <c r="S6" t="str">
        <f>IF(HLOOKUP(S$1,[1]화!$A$1:$AO$21,6,0)="","",HLOOKUP(S$1,[1]화!$A$1:$AO$21,6,0))</f>
        <v>Y</v>
      </c>
      <c r="T6" t="str">
        <f>IF(HLOOKUP(T$1,[1]화!$A$1:$AO$21,6,0)="","",HLOOKUP(T$1,[1]화!$A$1:$AO$21,6,0))</f>
        <v>Y</v>
      </c>
      <c r="U6" t="str">
        <f>IF(HLOOKUP(U$1,[1]화!$A$1:$AO$21,6,0)="","",HLOOKUP(U$1,[1]화!$A$1:$AO$21,6,0))</f>
        <v>Y</v>
      </c>
      <c r="V6" t="str">
        <f>IF(HLOOKUP(V$1,[1]화!$A$1:$AO$21,6,0)="","",HLOOKUP(V$1,[1]화!$A$1:$AO$21,6,0))</f>
        <v>N</v>
      </c>
      <c r="W6" t="str">
        <f>IF(HLOOKUP(W$1,[1]화!$A$1:$AO$21,6,0)="","",HLOOKUP(W$1,[1]화!$A$1:$AO$21,6,0))</f>
        <v>N</v>
      </c>
      <c r="X6" t="str">
        <f>IF(HLOOKUP(X$1,[1]화!$A$1:$AO$21,6,0)="","",HLOOKUP(X$1,[1]화!$A$1:$AO$21,6,0))</f>
        <v/>
      </c>
      <c r="Y6" t="str">
        <f>IF(HLOOKUP(Y$1,[1]화!$A$1:$AO$21,6,0)="","",HLOOKUP(Y$1,[1]화!$A$1:$AO$21,6,0))</f>
        <v>정규</v>
      </c>
      <c r="Z6" t="str">
        <f>IF(HLOOKUP(Z$1,[1]화!$A$1:$AO$21,6,0)="","",HLOOKUP(Z$1,[1]화!$A$1:$AO$21,6,0))</f>
        <v/>
      </c>
      <c r="AA6" t="str">
        <f>IF(HLOOKUP(AA$1,[1]화!$A$1:$AO$21,6,0)="","",HLOOKUP(AA$1,[1]화!$A$1:$AO$21,6,0))</f>
        <v/>
      </c>
      <c r="AB6" t="str">
        <f>IF(HLOOKUP(AB$1,[1]화!$A$1:$AO$21,6,0)="","",HLOOKUP(AB$1,[1]화!$A$1:$AO$21,6,0))</f>
        <v>그룹1</v>
      </c>
      <c r="AC6" t="str">
        <f>IF(HLOOKUP(AC$1,[1]화!$A$1:$AO$21,6,0)="","",HLOOKUP(AC$1,[1]화!$A$1:$AO$21,6,0))</f>
        <v>STEREO</v>
      </c>
      <c r="AD6" t="str">
        <f>IF(HLOOKUP(AD$1,[1]화!$A$1:$AO$21,6,0)="","",HLOOKUP(AD$1,[1]화!$A$1:$AO$21,6,0))</f>
        <v/>
      </c>
      <c r="AE6" s="1" t="str">
        <f>IF(HLOOKUP(AE$1,[1]화!$A$1:$AO$21,6,0)="","",HLOOKUP(AE$1,[1]화!$A$1:$AO$21,6,0))</f>
        <v/>
      </c>
      <c r="AF6">
        <f>IF(HLOOKUP(AF$1,[1]화!$A$1:$AO$21,6,0)="","",HLOOKUP(AF$1,[1]화!$A$1:$AO$21,6,0))</f>
        <v>0.25347222222222221</v>
      </c>
      <c r="AG6" t="str">
        <f>IF(HLOOKUP(AG$1,[1]화!$A$1:$AO$21,6,0)="","",HLOOKUP(AG$1,[1]화!$A$1:$AO$21,6,0))</f>
        <v>None</v>
      </c>
      <c r="AH6" t="str">
        <f>IF(HLOOKUP(AH$1,[1]화!$A$1:$AO$21,6,0)="","",HLOOKUP(AH$1,[1]화!$A$1:$AO$21,6,0))</f>
        <v>Y</v>
      </c>
      <c r="AI6" s="1" t="str">
        <f>IF(HLOOKUP(AI$1,[1]화!$A$1:$AO$21,6,0)="","",HLOOKUP(AI$1,[1]화!$A$1:$AO$21,6,0))</f>
        <v/>
      </c>
      <c r="AJ6">
        <f>IF(HLOOKUP(AJ$1,[1]화!$A$1:$AO$21,6,0)="","",HLOOKUP(AJ$1,[1]화!$A$1:$AO$21,6,0))</f>
        <v>0.25347222222222221</v>
      </c>
      <c r="AK6">
        <f>IF(HLOOKUP(AK$1,[1]화!$A$1:$AO$21,6,0)="","",HLOOKUP(AK$1,[1]화!$A$1:$AO$21,6,0))</f>
        <v>1</v>
      </c>
      <c r="AL6" t="str">
        <f>IF(HLOOKUP(AL$1,[1]화!$A$1:$AO$21,6,0)="","",HLOOKUP(AL$1,[1]화!$A$1:$AO$21,6,0))</f>
        <v/>
      </c>
      <c r="AM6" t="str">
        <f>IF(HLOOKUP(AM$1,[1]화!$A$1:$AO$21,6,0)="","",HLOOKUP(AM$1,[1]화!$A$1:$AO$21,6,0))</f>
        <v>Y</v>
      </c>
      <c r="AN6">
        <f>IF(HLOOKUP(AN$1,[1]화!$A$1:$AO$21,6,0)="","",HLOOKUP(AN$1,[1]화!$A$1:$AO$21,6,0))</f>
        <v>3</v>
      </c>
      <c r="AO6" t="str">
        <f>IF(HLOOKUP(AO$1,[1]화!$A$1:$AO$21,6,0)="","",HLOOKUP(AO$1,[1]화!$A$1:$AO$21,6,0))</f>
        <v>00:59:51:05</v>
      </c>
    </row>
    <row r="7" spans="1:41" x14ac:dyDescent="0.3">
      <c r="A7" t="str">
        <f>IF(HLOOKUP(A$1,[1]화!$A$1:$AO$21,7,0)="","",HLOOKUP(A$1,[1]화!$A$1:$AO$21,7,0))</f>
        <v>2023.12.05</v>
      </c>
      <c r="B7" s="1">
        <f>IF(HLOOKUP(B$1,[1]화!$A$1:$AO$21,7,0)="","",HLOOKUP(B$1,[1]화!$A$1:$AO$21,7,0))</f>
        <v>0.29166666666666669</v>
      </c>
      <c r="C7" s="1">
        <f>IF(HLOOKUP(C$1,[1]화!$A$1:$AO$21,7,0)="","",HLOOKUP(C$1,[1]화!$A$1:$AO$21,7,0))</f>
        <v>0.34375</v>
      </c>
      <c r="D7">
        <f>IF(HLOOKUP(D$1,[1]화!$A$1:$AO$21,7,0)="","",HLOOKUP(D$1,[1]화!$A$1:$AO$21,7,0))</f>
        <v>75</v>
      </c>
      <c r="E7">
        <f>IF(HLOOKUP(E$1,[1]화!$A$1:$AO$21,7,0)="","",HLOOKUP(E$1,[1]화!$A$1:$AO$21,7,0))</f>
        <v>75</v>
      </c>
      <c r="F7" t="str">
        <f>IF(HLOOKUP(F$1,[1]화!$A$1:$AO$21,7,0)="","",HLOOKUP(F$1,[1]화!$A$1:$AO$21,7,0))</f>
        <v>D23-B016</v>
      </c>
      <c r="G7" t="str">
        <f>IF(HLOOKUP(G$1,[1]화!$A$1:$AO$21,7,0)="","",HLOOKUP(G$1,[1]화!$A$1:$AO$21,7,0))</f>
        <v>혼례대첩</v>
      </c>
      <c r="H7" t="str">
        <f>IF(HLOOKUP(H$1,[1]화!$A$1:$AO$21,7,0)="","",HLOOKUP(H$1,[1]화!$A$1:$AO$21,7,0))</f>
        <v>9회</v>
      </c>
      <c r="I7">
        <f>IF(HLOOKUP(I$1,[1]화!$A$1:$AO$21,7,0)="","",HLOOKUP(I$1,[1]화!$A$1:$AO$21,7,0))</f>
        <v>9</v>
      </c>
      <c r="J7" t="str">
        <f>IF(HLOOKUP(J$1,[1]화!$A$1:$AO$21,7,0)="","",HLOOKUP(J$1,[1]화!$A$1:$AO$21,7,0))</f>
        <v>순환</v>
      </c>
      <c r="K7" t="str">
        <f>IF(HLOOKUP(K$1,[1]화!$A$1:$AO$21,7,0)="","",HLOOKUP(K$1,[1]화!$A$1:$AO$21,7,0))</f>
        <v>재방</v>
      </c>
      <c r="L7" t="str">
        <f>IF(HLOOKUP(L$1,[1]화!$A$1:$AO$21,7,0)="","",HLOOKUP(L$1,[1]화!$A$1:$AO$21,7,0))</f>
        <v>HD</v>
      </c>
      <c r="M7" t="str">
        <f>IF(HLOOKUP(M$1,[1]화!$A$1:$AO$21,7,0)="","",HLOOKUP(M$1,[1]화!$A$1:$AO$21,7,0))</f>
        <v>N</v>
      </c>
      <c r="N7" t="str">
        <f>IF(HLOOKUP(N$1,[1]화!$A$1:$AO$21,7,0)="","",HLOOKUP(N$1,[1]화!$A$1:$AO$21,7,0))</f>
        <v>N</v>
      </c>
      <c r="O7" t="str">
        <f>IF(HLOOKUP(O$1,[1]화!$A$1:$AO$21,7,0)="","",HLOOKUP(O$1,[1]화!$A$1:$AO$21,7,0))</f>
        <v>N</v>
      </c>
      <c r="P7" t="str">
        <f>IF(HLOOKUP(P$1,[1]화!$A$1:$AO$21,7,0)="","",HLOOKUP(P$1,[1]화!$A$1:$AO$21,7,0))</f>
        <v>15 세</v>
      </c>
      <c r="Q7">
        <f>IF(HLOOKUP(Q$1,[1]화!$A$1:$AO$21,7,0)="","",HLOOKUP(Q$1,[1]화!$A$1:$AO$21,7,0))</f>
        <v>75</v>
      </c>
      <c r="R7" t="str">
        <f>IF(HLOOKUP(R$1,[1]화!$A$1:$AO$21,7,0)="","",HLOOKUP(R$1,[1]화!$A$1:$AO$21,7,0))</f>
        <v/>
      </c>
      <c r="S7" t="str">
        <f>IF(HLOOKUP(S$1,[1]화!$A$1:$AO$21,7,0)="","",HLOOKUP(S$1,[1]화!$A$1:$AO$21,7,0))</f>
        <v>Y</v>
      </c>
      <c r="T7" t="str">
        <f>IF(HLOOKUP(T$1,[1]화!$A$1:$AO$21,7,0)="","",HLOOKUP(T$1,[1]화!$A$1:$AO$21,7,0))</f>
        <v>Y</v>
      </c>
      <c r="U7" t="str">
        <f>IF(HLOOKUP(U$1,[1]화!$A$1:$AO$21,7,0)="","",HLOOKUP(U$1,[1]화!$A$1:$AO$21,7,0))</f>
        <v>Y</v>
      </c>
      <c r="V7" t="str">
        <f>IF(HLOOKUP(V$1,[1]화!$A$1:$AO$21,7,0)="","",HLOOKUP(V$1,[1]화!$A$1:$AO$21,7,0))</f>
        <v>N</v>
      </c>
      <c r="W7" t="str">
        <f>IF(HLOOKUP(W$1,[1]화!$A$1:$AO$21,7,0)="","",HLOOKUP(W$1,[1]화!$A$1:$AO$21,7,0))</f>
        <v>Y</v>
      </c>
      <c r="X7" t="str">
        <f>IF(HLOOKUP(X$1,[1]화!$A$1:$AO$21,7,0)="","",HLOOKUP(X$1,[1]화!$A$1:$AO$21,7,0))</f>
        <v/>
      </c>
      <c r="Y7" t="str">
        <f>IF(HLOOKUP(Y$1,[1]화!$A$1:$AO$21,7,0)="","",HLOOKUP(Y$1,[1]화!$A$1:$AO$21,7,0))</f>
        <v>정규</v>
      </c>
      <c r="Z7" t="str">
        <f>IF(HLOOKUP(Z$1,[1]화!$A$1:$AO$21,7,0)="","",HLOOKUP(Z$1,[1]화!$A$1:$AO$21,7,0))</f>
        <v>자료</v>
      </c>
      <c r="AA7" t="str">
        <f>IF(HLOOKUP(AA$1,[1]화!$A$1:$AO$21,7,0)="","",HLOOKUP(AA$1,[1]화!$A$1:$AO$21,7,0))</f>
        <v/>
      </c>
      <c r="AB7" t="str">
        <f>IF(HLOOKUP(AB$1,[1]화!$A$1:$AO$21,7,0)="","",HLOOKUP(AB$1,[1]화!$A$1:$AO$21,7,0))</f>
        <v>그룹1</v>
      </c>
      <c r="AC7" t="str">
        <f>IF(HLOOKUP(AC$1,[1]화!$A$1:$AO$21,7,0)="","",HLOOKUP(AC$1,[1]화!$A$1:$AO$21,7,0))</f>
        <v>STEREO</v>
      </c>
      <c r="AD7" t="str">
        <f>IF(HLOOKUP(AD$1,[1]화!$A$1:$AO$21,7,0)="","",HLOOKUP(AD$1,[1]화!$A$1:$AO$21,7,0))</f>
        <v/>
      </c>
      <c r="AE7" s="1" t="str">
        <f>IF(HLOOKUP(AE$1,[1]화!$A$1:$AO$21,7,0)="","",HLOOKUP(AE$1,[1]화!$A$1:$AO$21,7,0))</f>
        <v/>
      </c>
      <c r="AF7">
        <f>IF(HLOOKUP(AF$1,[1]화!$A$1:$AO$21,7,0)="","",HLOOKUP(AF$1,[1]화!$A$1:$AO$21,7,0))</f>
        <v>0.29166666666666669</v>
      </c>
      <c r="AG7" t="str">
        <f>IF(HLOOKUP(AG$1,[1]화!$A$1:$AO$21,7,0)="","",HLOOKUP(AG$1,[1]화!$A$1:$AO$21,7,0))</f>
        <v>None</v>
      </c>
      <c r="AH7" t="str">
        <f>IF(HLOOKUP(AH$1,[1]화!$A$1:$AO$21,7,0)="","",HLOOKUP(AH$1,[1]화!$A$1:$AO$21,7,0))</f>
        <v>Y</v>
      </c>
      <c r="AI7" s="1" t="str">
        <f>IF(HLOOKUP(AI$1,[1]화!$A$1:$AO$21,7,0)="","",HLOOKUP(AI$1,[1]화!$A$1:$AO$21,7,0))</f>
        <v/>
      </c>
      <c r="AJ7">
        <f>IF(HLOOKUP(AJ$1,[1]화!$A$1:$AO$21,7,0)="","",HLOOKUP(AJ$1,[1]화!$A$1:$AO$21,7,0))</f>
        <v>0.29166666666666669</v>
      </c>
      <c r="AK7">
        <f>IF(HLOOKUP(AK$1,[1]화!$A$1:$AO$21,7,0)="","",HLOOKUP(AK$1,[1]화!$A$1:$AO$21,7,0))</f>
        <v>1</v>
      </c>
      <c r="AL7" t="str">
        <f>IF(HLOOKUP(AL$1,[1]화!$A$1:$AO$21,7,0)="","",HLOOKUP(AL$1,[1]화!$A$1:$AO$21,7,0))</f>
        <v/>
      </c>
      <c r="AM7" t="str">
        <f>IF(HLOOKUP(AM$1,[1]화!$A$1:$AO$21,7,0)="","",HLOOKUP(AM$1,[1]화!$A$1:$AO$21,7,0))</f>
        <v>Y</v>
      </c>
      <c r="AN7">
        <f>IF(HLOOKUP(AN$1,[1]화!$A$1:$AO$21,7,0)="","",HLOOKUP(AN$1,[1]화!$A$1:$AO$21,7,0))</f>
        <v>3</v>
      </c>
      <c r="AO7" t="str">
        <f>IF(HLOOKUP(AO$1,[1]화!$A$1:$AO$21,7,0)="","",HLOOKUP(AO$1,[1]화!$A$1:$AO$21,7,0))</f>
        <v>01:02:43:16</v>
      </c>
    </row>
    <row r="8" spans="1:41" x14ac:dyDescent="0.3">
      <c r="A8" t="str">
        <f>IF(HLOOKUP(A$1,[1]화!$A$1:$AO$21,8,0)="","",HLOOKUP(A$1,[1]화!$A$1:$AO$21,8,0))</f>
        <v>2023.12.05</v>
      </c>
      <c r="B8" s="1">
        <f>IF(HLOOKUP(B$1,[1]화!$A$1:$AO$21,8,0)="","",HLOOKUP(B$1,[1]화!$A$1:$AO$21,8,0))</f>
        <v>0.34375</v>
      </c>
      <c r="C8" s="1">
        <f>IF(HLOOKUP(C$1,[1]화!$A$1:$AO$21,8,0)="","",HLOOKUP(C$1,[1]화!$A$1:$AO$21,8,0))</f>
        <v>0.39583333333333331</v>
      </c>
      <c r="D8">
        <f>IF(HLOOKUP(D$1,[1]화!$A$1:$AO$21,8,0)="","",HLOOKUP(D$1,[1]화!$A$1:$AO$21,8,0))</f>
        <v>75</v>
      </c>
      <c r="E8">
        <f>IF(HLOOKUP(E$1,[1]화!$A$1:$AO$21,8,0)="","",HLOOKUP(E$1,[1]화!$A$1:$AO$21,8,0))</f>
        <v>75</v>
      </c>
      <c r="F8" t="str">
        <f>IF(HLOOKUP(F$1,[1]화!$A$1:$AO$21,8,0)="","",HLOOKUP(F$1,[1]화!$A$1:$AO$21,8,0))</f>
        <v>D23-B016</v>
      </c>
      <c r="G8" t="str">
        <f>IF(HLOOKUP(G$1,[1]화!$A$1:$AO$21,8,0)="","",HLOOKUP(G$1,[1]화!$A$1:$AO$21,8,0))</f>
        <v>혼례대첩</v>
      </c>
      <c r="H8" t="str">
        <f>IF(HLOOKUP(H$1,[1]화!$A$1:$AO$21,8,0)="","",HLOOKUP(H$1,[1]화!$A$1:$AO$21,8,0))</f>
        <v>10회</v>
      </c>
      <c r="I8">
        <f>IF(HLOOKUP(I$1,[1]화!$A$1:$AO$21,8,0)="","",HLOOKUP(I$1,[1]화!$A$1:$AO$21,8,0))</f>
        <v>10</v>
      </c>
      <c r="J8" t="str">
        <f>IF(HLOOKUP(J$1,[1]화!$A$1:$AO$21,8,0)="","",HLOOKUP(J$1,[1]화!$A$1:$AO$21,8,0))</f>
        <v>순환</v>
      </c>
      <c r="K8" t="str">
        <f>IF(HLOOKUP(K$1,[1]화!$A$1:$AO$21,8,0)="","",HLOOKUP(K$1,[1]화!$A$1:$AO$21,8,0))</f>
        <v>재방</v>
      </c>
      <c r="L8" t="str">
        <f>IF(HLOOKUP(L$1,[1]화!$A$1:$AO$21,8,0)="","",HLOOKUP(L$1,[1]화!$A$1:$AO$21,8,0))</f>
        <v>HD</v>
      </c>
      <c r="M8" t="str">
        <f>IF(HLOOKUP(M$1,[1]화!$A$1:$AO$21,8,0)="","",HLOOKUP(M$1,[1]화!$A$1:$AO$21,8,0))</f>
        <v>N</v>
      </c>
      <c r="N8" t="str">
        <f>IF(HLOOKUP(N$1,[1]화!$A$1:$AO$21,8,0)="","",HLOOKUP(N$1,[1]화!$A$1:$AO$21,8,0))</f>
        <v>N</v>
      </c>
      <c r="O8" t="str">
        <f>IF(HLOOKUP(O$1,[1]화!$A$1:$AO$21,8,0)="","",HLOOKUP(O$1,[1]화!$A$1:$AO$21,8,0))</f>
        <v>N</v>
      </c>
      <c r="P8" t="str">
        <f>IF(HLOOKUP(P$1,[1]화!$A$1:$AO$21,8,0)="","",HLOOKUP(P$1,[1]화!$A$1:$AO$21,8,0))</f>
        <v>15 세</v>
      </c>
      <c r="Q8">
        <f>IF(HLOOKUP(Q$1,[1]화!$A$1:$AO$21,8,0)="","",HLOOKUP(Q$1,[1]화!$A$1:$AO$21,8,0))</f>
        <v>75</v>
      </c>
      <c r="R8" t="str">
        <f>IF(HLOOKUP(R$1,[1]화!$A$1:$AO$21,8,0)="","",HLOOKUP(R$1,[1]화!$A$1:$AO$21,8,0))</f>
        <v/>
      </c>
      <c r="S8" t="str">
        <f>IF(HLOOKUP(S$1,[1]화!$A$1:$AO$21,8,0)="","",HLOOKUP(S$1,[1]화!$A$1:$AO$21,8,0))</f>
        <v>Y</v>
      </c>
      <c r="T8" t="str">
        <f>IF(HLOOKUP(T$1,[1]화!$A$1:$AO$21,8,0)="","",HLOOKUP(T$1,[1]화!$A$1:$AO$21,8,0))</f>
        <v>Y</v>
      </c>
      <c r="U8" t="str">
        <f>IF(HLOOKUP(U$1,[1]화!$A$1:$AO$21,8,0)="","",HLOOKUP(U$1,[1]화!$A$1:$AO$21,8,0))</f>
        <v>Y</v>
      </c>
      <c r="V8" t="str">
        <f>IF(HLOOKUP(V$1,[1]화!$A$1:$AO$21,8,0)="","",HLOOKUP(V$1,[1]화!$A$1:$AO$21,8,0))</f>
        <v>N</v>
      </c>
      <c r="W8" t="str">
        <f>IF(HLOOKUP(W$1,[1]화!$A$1:$AO$21,8,0)="","",HLOOKUP(W$1,[1]화!$A$1:$AO$21,8,0))</f>
        <v>Y</v>
      </c>
      <c r="X8" t="str">
        <f>IF(HLOOKUP(X$1,[1]화!$A$1:$AO$21,8,0)="","",HLOOKUP(X$1,[1]화!$A$1:$AO$21,8,0))</f>
        <v/>
      </c>
      <c r="Y8" t="str">
        <f>IF(HLOOKUP(Y$1,[1]화!$A$1:$AO$21,8,0)="","",HLOOKUP(Y$1,[1]화!$A$1:$AO$21,8,0))</f>
        <v>정규</v>
      </c>
      <c r="Z8" t="str">
        <f>IF(HLOOKUP(Z$1,[1]화!$A$1:$AO$21,8,0)="","",HLOOKUP(Z$1,[1]화!$A$1:$AO$21,8,0))</f>
        <v>자료</v>
      </c>
      <c r="AA8" t="str">
        <f>IF(HLOOKUP(AA$1,[1]화!$A$1:$AO$21,8,0)="","",HLOOKUP(AA$1,[1]화!$A$1:$AO$21,8,0))</f>
        <v/>
      </c>
      <c r="AB8" t="str">
        <f>IF(HLOOKUP(AB$1,[1]화!$A$1:$AO$21,8,0)="","",HLOOKUP(AB$1,[1]화!$A$1:$AO$21,8,0))</f>
        <v>그룹1</v>
      </c>
      <c r="AC8" t="str">
        <f>IF(HLOOKUP(AC$1,[1]화!$A$1:$AO$21,8,0)="","",HLOOKUP(AC$1,[1]화!$A$1:$AO$21,8,0))</f>
        <v>STEREO</v>
      </c>
      <c r="AD8" t="str">
        <f>IF(HLOOKUP(AD$1,[1]화!$A$1:$AO$21,8,0)="","",HLOOKUP(AD$1,[1]화!$A$1:$AO$21,8,0))</f>
        <v/>
      </c>
      <c r="AE8" s="1" t="str">
        <f>IF(HLOOKUP(AE$1,[1]화!$A$1:$AO$21,8,0)="","",HLOOKUP(AE$1,[1]화!$A$1:$AO$21,8,0))</f>
        <v/>
      </c>
      <c r="AF8">
        <f>IF(HLOOKUP(AF$1,[1]화!$A$1:$AO$21,8,0)="","",HLOOKUP(AF$1,[1]화!$A$1:$AO$21,8,0))</f>
        <v>0.34375</v>
      </c>
      <c r="AG8" t="str">
        <f>IF(HLOOKUP(AG$1,[1]화!$A$1:$AO$21,8,0)="","",HLOOKUP(AG$1,[1]화!$A$1:$AO$21,8,0))</f>
        <v>None</v>
      </c>
      <c r="AH8" t="str">
        <f>IF(HLOOKUP(AH$1,[1]화!$A$1:$AO$21,8,0)="","",HLOOKUP(AH$1,[1]화!$A$1:$AO$21,8,0))</f>
        <v>Y</v>
      </c>
      <c r="AI8" s="1" t="str">
        <f>IF(HLOOKUP(AI$1,[1]화!$A$1:$AO$21,8,0)="","",HLOOKUP(AI$1,[1]화!$A$1:$AO$21,8,0))</f>
        <v/>
      </c>
      <c r="AJ8">
        <f>IF(HLOOKUP(AJ$1,[1]화!$A$1:$AO$21,8,0)="","",HLOOKUP(AJ$1,[1]화!$A$1:$AO$21,8,0))</f>
        <v>0.34375</v>
      </c>
      <c r="AK8">
        <f>IF(HLOOKUP(AK$1,[1]화!$A$1:$AO$21,8,0)="","",HLOOKUP(AK$1,[1]화!$A$1:$AO$21,8,0))</f>
        <v>1</v>
      </c>
      <c r="AL8" t="str">
        <f>IF(HLOOKUP(AL$1,[1]화!$A$1:$AO$21,8,0)="","",HLOOKUP(AL$1,[1]화!$A$1:$AO$21,8,0))</f>
        <v/>
      </c>
      <c r="AM8" t="str">
        <f>IF(HLOOKUP(AM$1,[1]화!$A$1:$AO$21,8,0)="","",HLOOKUP(AM$1,[1]화!$A$1:$AO$21,8,0))</f>
        <v>Y</v>
      </c>
      <c r="AN8">
        <f>IF(HLOOKUP(AN$1,[1]화!$A$1:$AO$21,8,0)="","",HLOOKUP(AN$1,[1]화!$A$1:$AO$21,8,0))</f>
        <v>3</v>
      </c>
      <c r="AO8" t="str">
        <f>IF(HLOOKUP(AO$1,[1]화!$A$1:$AO$21,8,0)="","",HLOOKUP(AO$1,[1]화!$A$1:$AO$21,8,0))</f>
        <v>01:02:37:05</v>
      </c>
    </row>
    <row r="9" spans="1:41" x14ac:dyDescent="0.3">
      <c r="A9" t="str">
        <f>IF(HLOOKUP(A$1,[1]화!$A$1:$AO$21,9,0)="","",HLOOKUP(A$1,[1]화!$A$1:$AO$21,9,0))</f>
        <v>2023.12.05</v>
      </c>
      <c r="B9" s="1">
        <f>IF(HLOOKUP(B$1,[1]화!$A$1:$AO$21,9,0)="","",HLOOKUP(B$1,[1]화!$A$1:$AO$21,9,0))</f>
        <v>0.39583333333333331</v>
      </c>
      <c r="C9" s="1">
        <f>IF(HLOOKUP(C$1,[1]화!$A$1:$AO$21,9,0)="","",HLOOKUP(C$1,[1]화!$A$1:$AO$21,9,0))</f>
        <v>0.4513888888888889</v>
      </c>
      <c r="D9">
        <f>IF(HLOOKUP(D$1,[1]화!$A$1:$AO$21,9,0)="","",HLOOKUP(D$1,[1]화!$A$1:$AO$21,9,0))</f>
        <v>80</v>
      </c>
      <c r="E9">
        <f>IF(HLOOKUP(E$1,[1]화!$A$1:$AO$21,9,0)="","",HLOOKUP(E$1,[1]화!$A$1:$AO$21,9,0))</f>
        <v>81</v>
      </c>
      <c r="F9" t="str">
        <f>IF(HLOOKUP(F$1,[1]화!$A$1:$AO$21,9,0)="","",HLOOKUP(F$1,[1]화!$A$1:$AO$21,9,0))</f>
        <v>D23-B022</v>
      </c>
      <c r="G9" t="str">
        <f>IF(HLOOKUP(G$1,[1]화!$A$1:$AO$21,9,0)="","",HLOOKUP(G$1,[1]화!$A$1:$AO$21,9,0))</f>
        <v>웰컴투 삼달리</v>
      </c>
      <c r="H9" t="str">
        <f>IF(HLOOKUP(H$1,[1]화!$A$1:$AO$21,9,0)="","",HLOOKUP(H$1,[1]화!$A$1:$AO$21,9,0))</f>
        <v>1회</v>
      </c>
      <c r="I9">
        <f>IF(HLOOKUP(I$1,[1]화!$A$1:$AO$21,9,0)="","",HLOOKUP(I$1,[1]화!$A$1:$AO$21,9,0))</f>
        <v>1</v>
      </c>
      <c r="J9" t="str">
        <f>IF(HLOOKUP(J$1,[1]화!$A$1:$AO$21,9,0)="","",HLOOKUP(J$1,[1]화!$A$1:$AO$21,9,0))</f>
        <v>순환</v>
      </c>
      <c r="K9" t="str">
        <f>IF(HLOOKUP(K$1,[1]화!$A$1:$AO$21,9,0)="","",HLOOKUP(K$1,[1]화!$A$1:$AO$21,9,0))</f>
        <v>재방</v>
      </c>
      <c r="L9" t="str">
        <f>IF(HLOOKUP(L$1,[1]화!$A$1:$AO$21,9,0)="","",HLOOKUP(L$1,[1]화!$A$1:$AO$21,9,0))</f>
        <v>HD</v>
      </c>
      <c r="M9" t="str">
        <f>IF(HLOOKUP(M$1,[1]화!$A$1:$AO$21,9,0)="","",HLOOKUP(M$1,[1]화!$A$1:$AO$21,9,0))</f>
        <v>N</v>
      </c>
      <c r="N9" t="str">
        <f>IF(HLOOKUP(N$1,[1]화!$A$1:$AO$21,9,0)="","",HLOOKUP(N$1,[1]화!$A$1:$AO$21,9,0))</f>
        <v>N</v>
      </c>
      <c r="O9" t="str">
        <f>IF(HLOOKUP(O$1,[1]화!$A$1:$AO$21,9,0)="","",HLOOKUP(O$1,[1]화!$A$1:$AO$21,9,0))</f>
        <v>N</v>
      </c>
      <c r="P9" t="str">
        <f>IF(HLOOKUP(P$1,[1]화!$A$1:$AO$21,9,0)="","",HLOOKUP(P$1,[1]화!$A$1:$AO$21,9,0))</f>
        <v>15 세</v>
      </c>
      <c r="Q9">
        <f>IF(HLOOKUP(Q$1,[1]화!$A$1:$AO$21,9,0)="","",HLOOKUP(Q$1,[1]화!$A$1:$AO$21,9,0))</f>
        <v>80</v>
      </c>
      <c r="R9" t="str">
        <f>IF(HLOOKUP(R$1,[1]화!$A$1:$AO$21,9,0)="","",HLOOKUP(R$1,[1]화!$A$1:$AO$21,9,0))</f>
        <v/>
      </c>
      <c r="S9" t="str">
        <f>IF(HLOOKUP(S$1,[1]화!$A$1:$AO$21,9,0)="","",HLOOKUP(S$1,[1]화!$A$1:$AO$21,9,0))</f>
        <v>Y</v>
      </c>
      <c r="T9" t="str">
        <f>IF(HLOOKUP(T$1,[1]화!$A$1:$AO$21,9,0)="","",HLOOKUP(T$1,[1]화!$A$1:$AO$21,9,0))</f>
        <v>Y</v>
      </c>
      <c r="U9" t="str">
        <f>IF(HLOOKUP(U$1,[1]화!$A$1:$AO$21,9,0)="","",HLOOKUP(U$1,[1]화!$A$1:$AO$21,9,0))</f>
        <v>Y</v>
      </c>
      <c r="V9" t="str">
        <f>IF(HLOOKUP(V$1,[1]화!$A$1:$AO$21,9,0)="","",HLOOKUP(V$1,[1]화!$A$1:$AO$21,9,0))</f>
        <v>N</v>
      </c>
      <c r="W9" t="str">
        <f>IF(HLOOKUP(W$1,[1]화!$A$1:$AO$21,9,0)="","",HLOOKUP(W$1,[1]화!$A$1:$AO$21,9,0))</f>
        <v>N</v>
      </c>
      <c r="X9" t="str">
        <f>IF(HLOOKUP(X$1,[1]화!$A$1:$AO$21,9,0)="","",HLOOKUP(X$1,[1]화!$A$1:$AO$21,9,0))</f>
        <v/>
      </c>
      <c r="Y9" t="str">
        <f>IF(HLOOKUP(Y$1,[1]화!$A$1:$AO$21,9,0)="","",HLOOKUP(Y$1,[1]화!$A$1:$AO$21,9,0))</f>
        <v>정규</v>
      </c>
      <c r="Z9" t="str">
        <f>IF(HLOOKUP(Z$1,[1]화!$A$1:$AO$21,9,0)="","",HLOOKUP(Z$1,[1]화!$A$1:$AO$21,9,0))</f>
        <v>자료</v>
      </c>
      <c r="AA9" t="str">
        <f>IF(HLOOKUP(AA$1,[1]화!$A$1:$AO$21,9,0)="","",HLOOKUP(AA$1,[1]화!$A$1:$AO$21,9,0))</f>
        <v/>
      </c>
      <c r="AB9" t="str">
        <f>IF(HLOOKUP(AB$1,[1]화!$A$1:$AO$21,9,0)="","",HLOOKUP(AB$1,[1]화!$A$1:$AO$21,9,0))</f>
        <v>그룹1</v>
      </c>
      <c r="AC9" t="str">
        <f>IF(HLOOKUP(AC$1,[1]화!$A$1:$AO$21,9,0)="","",HLOOKUP(AC$1,[1]화!$A$1:$AO$21,9,0))</f>
        <v>STEREO</v>
      </c>
      <c r="AD9" t="str">
        <f>IF(HLOOKUP(AD$1,[1]화!$A$1:$AO$21,9,0)="","",HLOOKUP(AD$1,[1]화!$A$1:$AO$21,9,0))</f>
        <v/>
      </c>
      <c r="AE9" s="1" t="str">
        <f>IF(HLOOKUP(AE$1,[1]화!$A$1:$AO$21,9,0)="","",HLOOKUP(AE$1,[1]화!$A$1:$AO$21,9,0))</f>
        <v/>
      </c>
      <c r="AF9">
        <f>IF(HLOOKUP(AF$1,[1]화!$A$1:$AO$21,9,0)="","",HLOOKUP(AF$1,[1]화!$A$1:$AO$21,9,0))</f>
        <v>0.39583333333333331</v>
      </c>
      <c r="AG9" t="str">
        <f>IF(HLOOKUP(AG$1,[1]화!$A$1:$AO$21,9,0)="","",HLOOKUP(AG$1,[1]화!$A$1:$AO$21,9,0))</f>
        <v>None</v>
      </c>
      <c r="AH9" t="str">
        <f>IF(HLOOKUP(AH$1,[1]화!$A$1:$AO$21,9,0)="","",HLOOKUP(AH$1,[1]화!$A$1:$AO$21,9,0))</f>
        <v>Y</v>
      </c>
      <c r="AI9" s="1" t="str">
        <f>IF(HLOOKUP(AI$1,[1]화!$A$1:$AO$21,9,0)="","",HLOOKUP(AI$1,[1]화!$A$1:$AO$21,9,0))</f>
        <v/>
      </c>
      <c r="AJ9">
        <f>IF(HLOOKUP(AJ$1,[1]화!$A$1:$AO$21,9,0)="","",HLOOKUP(AJ$1,[1]화!$A$1:$AO$21,9,0))</f>
        <v>0.39583333333333331</v>
      </c>
      <c r="AK9">
        <f>IF(HLOOKUP(AK$1,[1]화!$A$1:$AO$21,9,0)="","",HLOOKUP(AK$1,[1]화!$A$1:$AO$21,9,0))</f>
        <v>1</v>
      </c>
      <c r="AL9" t="str">
        <f>IF(HLOOKUP(AL$1,[1]화!$A$1:$AO$21,9,0)="","",HLOOKUP(AL$1,[1]화!$A$1:$AO$21,9,0))</f>
        <v/>
      </c>
      <c r="AM9" t="str">
        <f>IF(HLOOKUP(AM$1,[1]화!$A$1:$AO$21,9,0)="","",HLOOKUP(AM$1,[1]화!$A$1:$AO$21,9,0))</f>
        <v>Y</v>
      </c>
      <c r="AN9">
        <f>IF(HLOOKUP(AN$1,[1]화!$A$1:$AO$21,9,0)="","",HLOOKUP(AN$1,[1]화!$A$1:$AO$21,9,0))</f>
        <v>3</v>
      </c>
      <c r="AO9" t="str">
        <f>IF(HLOOKUP(AO$1,[1]화!$A$1:$AO$21,9,0)="","",HLOOKUP(AO$1,[1]화!$A$1:$AO$21,9,0))</f>
        <v>01:07:42:15</v>
      </c>
    </row>
    <row r="10" spans="1:41" x14ac:dyDescent="0.3">
      <c r="A10" t="str">
        <f>IF(HLOOKUP(A$1,[1]화!$A$1:$AO$21,10,0)="","",HLOOKUP(A$1,[1]화!$A$1:$AO$21,10,0))</f>
        <v>2023.12.05</v>
      </c>
      <c r="B10" s="1">
        <f>IF(HLOOKUP(B$1,[1]화!$A$1:$AO$21,10,0)="","",HLOOKUP(B$1,[1]화!$A$1:$AO$21,10,0))</f>
        <v>0.4513888888888889</v>
      </c>
      <c r="C10" s="1">
        <f>IF(HLOOKUP(C$1,[1]화!$A$1:$AO$21,10,0)="","",HLOOKUP(C$1,[1]화!$A$1:$AO$21,10,0))</f>
        <v>0.50694444444444442</v>
      </c>
      <c r="D10">
        <f>IF(HLOOKUP(D$1,[1]화!$A$1:$AO$21,10,0)="","",HLOOKUP(D$1,[1]화!$A$1:$AO$21,10,0))</f>
        <v>80</v>
      </c>
      <c r="E10">
        <f>IF(HLOOKUP(E$1,[1]화!$A$1:$AO$21,10,0)="","",HLOOKUP(E$1,[1]화!$A$1:$AO$21,10,0))</f>
        <v>76</v>
      </c>
      <c r="F10" t="str">
        <f>IF(HLOOKUP(F$1,[1]화!$A$1:$AO$21,10,0)="","",HLOOKUP(F$1,[1]화!$A$1:$AO$21,10,0))</f>
        <v>D23-B022</v>
      </c>
      <c r="G10" t="str">
        <f>IF(HLOOKUP(G$1,[1]화!$A$1:$AO$21,10,0)="","",HLOOKUP(G$1,[1]화!$A$1:$AO$21,10,0))</f>
        <v>웰컴투 삼달리</v>
      </c>
      <c r="H10" t="str">
        <f>IF(HLOOKUP(H$1,[1]화!$A$1:$AO$21,10,0)="","",HLOOKUP(H$1,[1]화!$A$1:$AO$21,10,0))</f>
        <v>2회</v>
      </c>
      <c r="I10">
        <f>IF(HLOOKUP(I$1,[1]화!$A$1:$AO$21,10,0)="","",HLOOKUP(I$1,[1]화!$A$1:$AO$21,10,0))</f>
        <v>2</v>
      </c>
      <c r="J10" t="str">
        <f>IF(HLOOKUP(J$1,[1]화!$A$1:$AO$21,10,0)="","",HLOOKUP(J$1,[1]화!$A$1:$AO$21,10,0))</f>
        <v>순환</v>
      </c>
      <c r="K10" t="str">
        <f>IF(HLOOKUP(K$1,[1]화!$A$1:$AO$21,10,0)="","",HLOOKUP(K$1,[1]화!$A$1:$AO$21,10,0))</f>
        <v>재방</v>
      </c>
      <c r="L10" t="str">
        <f>IF(HLOOKUP(L$1,[1]화!$A$1:$AO$21,10,0)="","",HLOOKUP(L$1,[1]화!$A$1:$AO$21,10,0))</f>
        <v>HD</v>
      </c>
      <c r="M10" t="str">
        <f>IF(HLOOKUP(M$1,[1]화!$A$1:$AO$21,10,0)="","",HLOOKUP(M$1,[1]화!$A$1:$AO$21,10,0))</f>
        <v>N</v>
      </c>
      <c r="N10" t="str">
        <f>IF(HLOOKUP(N$1,[1]화!$A$1:$AO$21,10,0)="","",HLOOKUP(N$1,[1]화!$A$1:$AO$21,10,0))</f>
        <v>N</v>
      </c>
      <c r="O10" t="str">
        <f>IF(HLOOKUP(O$1,[1]화!$A$1:$AO$21,10,0)="","",HLOOKUP(O$1,[1]화!$A$1:$AO$21,10,0))</f>
        <v>N</v>
      </c>
      <c r="P10" t="str">
        <f>IF(HLOOKUP(P$1,[1]화!$A$1:$AO$21,10,0)="","",HLOOKUP(P$1,[1]화!$A$1:$AO$21,10,0))</f>
        <v>15 세</v>
      </c>
      <c r="Q10">
        <f>IF(HLOOKUP(Q$1,[1]화!$A$1:$AO$21,10,0)="","",HLOOKUP(Q$1,[1]화!$A$1:$AO$21,10,0))</f>
        <v>80</v>
      </c>
      <c r="R10" t="str">
        <f>IF(HLOOKUP(R$1,[1]화!$A$1:$AO$21,10,0)="","",HLOOKUP(R$1,[1]화!$A$1:$AO$21,10,0))</f>
        <v/>
      </c>
      <c r="S10" t="str">
        <f>IF(HLOOKUP(S$1,[1]화!$A$1:$AO$21,10,0)="","",HLOOKUP(S$1,[1]화!$A$1:$AO$21,10,0))</f>
        <v>Y</v>
      </c>
      <c r="T10" t="str">
        <f>IF(HLOOKUP(T$1,[1]화!$A$1:$AO$21,10,0)="","",HLOOKUP(T$1,[1]화!$A$1:$AO$21,10,0))</f>
        <v>Y</v>
      </c>
      <c r="U10" t="str">
        <f>IF(HLOOKUP(U$1,[1]화!$A$1:$AO$21,10,0)="","",HLOOKUP(U$1,[1]화!$A$1:$AO$21,10,0))</f>
        <v>Y</v>
      </c>
      <c r="V10" t="str">
        <f>IF(HLOOKUP(V$1,[1]화!$A$1:$AO$21,10,0)="","",HLOOKUP(V$1,[1]화!$A$1:$AO$21,10,0))</f>
        <v>N</v>
      </c>
      <c r="W10" t="str">
        <f>IF(HLOOKUP(W$1,[1]화!$A$1:$AO$21,10,0)="","",HLOOKUP(W$1,[1]화!$A$1:$AO$21,10,0))</f>
        <v>N</v>
      </c>
      <c r="X10" t="str">
        <f>IF(HLOOKUP(X$1,[1]화!$A$1:$AO$21,10,0)="","",HLOOKUP(X$1,[1]화!$A$1:$AO$21,10,0))</f>
        <v/>
      </c>
      <c r="Y10" t="str">
        <f>IF(HLOOKUP(Y$1,[1]화!$A$1:$AO$21,10,0)="","",HLOOKUP(Y$1,[1]화!$A$1:$AO$21,10,0))</f>
        <v>정규</v>
      </c>
      <c r="Z10" t="str">
        <f>IF(HLOOKUP(Z$1,[1]화!$A$1:$AO$21,10,0)="","",HLOOKUP(Z$1,[1]화!$A$1:$AO$21,10,0))</f>
        <v>자료</v>
      </c>
      <c r="AA10" t="str">
        <f>IF(HLOOKUP(AA$1,[1]화!$A$1:$AO$21,10,0)="","",HLOOKUP(AA$1,[1]화!$A$1:$AO$21,10,0))</f>
        <v/>
      </c>
      <c r="AB10" t="str">
        <f>IF(HLOOKUP(AB$1,[1]화!$A$1:$AO$21,10,0)="","",HLOOKUP(AB$1,[1]화!$A$1:$AO$21,10,0))</f>
        <v>그룹1</v>
      </c>
      <c r="AC10" t="str">
        <f>IF(HLOOKUP(AC$1,[1]화!$A$1:$AO$21,10,0)="","",HLOOKUP(AC$1,[1]화!$A$1:$AO$21,10,0))</f>
        <v>STEREO</v>
      </c>
      <c r="AD10" t="str">
        <f>IF(HLOOKUP(AD$1,[1]화!$A$1:$AO$21,10,0)="","",HLOOKUP(AD$1,[1]화!$A$1:$AO$21,10,0))</f>
        <v/>
      </c>
      <c r="AE10" s="1" t="str">
        <f>IF(HLOOKUP(AE$1,[1]화!$A$1:$AO$21,10,0)="","",HLOOKUP(AE$1,[1]화!$A$1:$AO$21,10,0))</f>
        <v/>
      </c>
      <c r="AF10">
        <f>IF(HLOOKUP(AF$1,[1]화!$A$1:$AO$21,10,0)="","",HLOOKUP(AF$1,[1]화!$A$1:$AO$21,10,0))</f>
        <v>0.4513888888888889</v>
      </c>
      <c r="AG10" t="str">
        <f>IF(HLOOKUP(AG$1,[1]화!$A$1:$AO$21,10,0)="","",HLOOKUP(AG$1,[1]화!$A$1:$AO$21,10,0))</f>
        <v>None</v>
      </c>
      <c r="AH10" t="str">
        <f>IF(HLOOKUP(AH$1,[1]화!$A$1:$AO$21,10,0)="","",HLOOKUP(AH$1,[1]화!$A$1:$AO$21,10,0))</f>
        <v>Y</v>
      </c>
      <c r="AI10" s="1" t="str">
        <f>IF(HLOOKUP(AI$1,[1]화!$A$1:$AO$21,10,0)="","",HLOOKUP(AI$1,[1]화!$A$1:$AO$21,10,0))</f>
        <v/>
      </c>
      <c r="AJ10">
        <f>IF(HLOOKUP(AJ$1,[1]화!$A$1:$AO$21,10,0)="","",HLOOKUP(AJ$1,[1]화!$A$1:$AO$21,10,0))</f>
        <v>0.4513888888888889</v>
      </c>
      <c r="AK10">
        <f>IF(HLOOKUP(AK$1,[1]화!$A$1:$AO$21,10,0)="","",HLOOKUP(AK$1,[1]화!$A$1:$AO$21,10,0))</f>
        <v>1</v>
      </c>
      <c r="AL10" t="str">
        <f>IF(HLOOKUP(AL$1,[1]화!$A$1:$AO$21,10,0)="","",HLOOKUP(AL$1,[1]화!$A$1:$AO$21,10,0))</f>
        <v/>
      </c>
      <c r="AM10" t="str">
        <f>IF(HLOOKUP(AM$1,[1]화!$A$1:$AO$21,10,0)="","",HLOOKUP(AM$1,[1]화!$A$1:$AO$21,10,0))</f>
        <v>Y</v>
      </c>
      <c r="AN10">
        <f>IF(HLOOKUP(AN$1,[1]화!$A$1:$AO$21,10,0)="","",HLOOKUP(AN$1,[1]화!$A$1:$AO$21,10,0))</f>
        <v>3</v>
      </c>
      <c r="AO10" t="str">
        <f>IF(HLOOKUP(AO$1,[1]화!$A$1:$AO$21,10,0)="","",HLOOKUP(AO$1,[1]화!$A$1:$AO$21,10,0))</f>
        <v>01:03:28:07</v>
      </c>
    </row>
    <row r="11" spans="1:41" x14ac:dyDescent="0.3">
      <c r="A11" t="str">
        <f>IF(HLOOKUP(A$1,[1]화!$A$1:$AO$21,11,0)="","",HLOOKUP(A$1,[1]화!$A$1:$AO$21,11,0))</f>
        <v>2023.12.05</v>
      </c>
      <c r="B11" s="1">
        <f>IF(HLOOKUP(B$1,[1]화!$A$1:$AO$21,11,0)="","",HLOOKUP(B$1,[1]화!$A$1:$AO$21,11,0))</f>
        <v>0.50694444444444442</v>
      </c>
      <c r="C11" s="1">
        <f>IF(HLOOKUP(C$1,[1]화!$A$1:$AO$21,11,0)="","",HLOOKUP(C$1,[1]화!$A$1:$AO$21,11,0))</f>
        <v>0.57986111111111105</v>
      </c>
      <c r="D11">
        <f>IF(HLOOKUP(D$1,[1]화!$A$1:$AO$21,11,0)="","",HLOOKUP(D$1,[1]화!$A$1:$AO$21,11,0))</f>
        <v>105</v>
      </c>
      <c r="E11">
        <f>IF(HLOOKUP(E$1,[1]화!$A$1:$AO$21,11,0)="","",HLOOKUP(E$1,[1]화!$A$1:$AO$21,11,0))</f>
        <v>103</v>
      </c>
      <c r="F11" t="str">
        <f>IF(HLOOKUP(F$1,[1]화!$A$1:$AO$21,11,0)="","",HLOOKUP(F$1,[1]화!$A$1:$AO$21,11,0))</f>
        <v>D23-B005</v>
      </c>
      <c r="G11" t="str">
        <f>IF(HLOOKUP(G$1,[1]화!$A$1:$AO$21,11,0)="","",HLOOKUP(G$1,[1]화!$A$1:$AO$21,11,0))</f>
        <v>놀라운토요일</v>
      </c>
      <c r="H11" t="str">
        <f>IF(HLOOKUP(H$1,[1]화!$A$1:$AO$21,11,0)="","",HLOOKUP(H$1,[1]화!$A$1:$AO$21,11,0))</f>
        <v>265회</v>
      </c>
      <c r="I11">
        <f>IF(HLOOKUP(I$1,[1]화!$A$1:$AO$21,11,0)="","",HLOOKUP(I$1,[1]화!$A$1:$AO$21,11,0))</f>
        <v>265</v>
      </c>
      <c r="J11" t="str">
        <f>IF(HLOOKUP(J$1,[1]화!$A$1:$AO$21,11,0)="","",HLOOKUP(J$1,[1]화!$A$1:$AO$21,11,0))</f>
        <v>초방</v>
      </c>
      <c r="K11" t="str">
        <f>IF(HLOOKUP(K$1,[1]화!$A$1:$AO$21,11,0)="","",HLOOKUP(K$1,[1]화!$A$1:$AO$21,11,0))</f>
        <v>본방</v>
      </c>
      <c r="L11" t="str">
        <f>IF(HLOOKUP(L$1,[1]화!$A$1:$AO$21,11,0)="","",HLOOKUP(L$1,[1]화!$A$1:$AO$21,11,0))</f>
        <v>HD</v>
      </c>
      <c r="M11" t="str">
        <f>IF(HLOOKUP(M$1,[1]화!$A$1:$AO$21,11,0)="","",HLOOKUP(M$1,[1]화!$A$1:$AO$21,11,0))</f>
        <v>N</v>
      </c>
      <c r="N11" t="str">
        <f>IF(HLOOKUP(N$1,[1]화!$A$1:$AO$21,11,0)="","",HLOOKUP(N$1,[1]화!$A$1:$AO$21,11,0))</f>
        <v>N</v>
      </c>
      <c r="O11" t="str">
        <f>IF(HLOOKUP(O$1,[1]화!$A$1:$AO$21,11,0)="","",HLOOKUP(O$1,[1]화!$A$1:$AO$21,11,0))</f>
        <v>N</v>
      </c>
      <c r="P11" t="str">
        <f>IF(HLOOKUP(P$1,[1]화!$A$1:$AO$21,11,0)="","",HLOOKUP(P$1,[1]화!$A$1:$AO$21,11,0))</f>
        <v>15 세</v>
      </c>
      <c r="Q11">
        <f>IF(HLOOKUP(Q$1,[1]화!$A$1:$AO$21,11,0)="","",HLOOKUP(Q$1,[1]화!$A$1:$AO$21,11,0))</f>
        <v>105</v>
      </c>
      <c r="R11" t="str">
        <f>IF(HLOOKUP(R$1,[1]화!$A$1:$AO$21,11,0)="","",HLOOKUP(R$1,[1]화!$A$1:$AO$21,11,0))</f>
        <v/>
      </c>
      <c r="S11" t="str">
        <f>IF(HLOOKUP(S$1,[1]화!$A$1:$AO$21,11,0)="","",HLOOKUP(S$1,[1]화!$A$1:$AO$21,11,0))</f>
        <v>Y</v>
      </c>
      <c r="T11" t="str">
        <f>IF(HLOOKUP(T$1,[1]화!$A$1:$AO$21,11,0)="","",HLOOKUP(T$1,[1]화!$A$1:$AO$21,11,0))</f>
        <v>Y</v>
      </c>
      <c r="U11" t="str">
        <f>IF(HLOOKUP(U$1,[1]화!$A$1:$AO$21,11,0)="","",HLOOKUP(U$1,[1]화!$A$1:$AO$21,11,0))</f>
        <v>Y</v>
      </c>
      <c r="V11" t="str">
        <f>IF(HLOOKUP(V$1,[1]화!$A$1:$AO$21,11,0)="","",HLOOKUP(V$1,[1]화!$A$1:$AO$21,11,0))</f>
        <v>N</v>
      </c>
      <c r="W11" t="str">
        <f>IF(HLOOKUP(W$1,[1]화!$A$1:$AO$21,11,0)="","",HLOOKUP(W$1,[1]화!$A$1:$AO$21,11,0))</f>
        <v>N</v>
      </c>
      <c r="X11" t="str">
        <f>IF(HLOOKUP(X$1,[1]화!$A$1:$AO$21,11,0)="","",HLOOKUP(X$1,[1]화!$A$1:$AO$21,11,0))</f>
        <v/>
      </c>
      <c r="Y11" t="str">
        <f>IF(HLOOKUP(Y$1,[1]화!$A$1:$AO$21,11,0)="","",HLOOKUP(Y$1,[1]화!$A$1:$AO$21,11,0))</f>
        <v>정규</v>
      </c>
      <c r="Z11" t="str">
        <f>IF(HLOOKUP(Z$1,[1]화!$A$1:$AO$21,11,0)="","",HLOOKUP(Z$1,[1]화!$A$1:$AO$21,11,0))</f>
        <v/>
      </c>
      <c r="AA11" t="str">
        <f>IF(HLOOKUP(AA$1,[1]화!$A$1:$AO$21,11,0)="","",HLOOKUP(AA$1,[1]화!$A$1:$AO$21,11,0))</f>
        <v/>
      </c>
      <c r="AB11" t="str">
        <f>IF(HLOOKUP(AB$1,[1]화!$A$1:$AO$21,11,0)="","",HLOOKUP(AB$1,[1]화!$A$1:$AO$21,11,0))</f>
        <v>그룹1</v>
      </c>
      <c r="AC11" t="str">
        <f>IF(HLOOKUP(AC$1,[1]화!$A$1:$AO$21,11,0)="","",HLOOKUP(AC$1,[1]화!$A$1:$AO$21,11,0))</f>
        <v>STEREO</v>
      </c>
      <c r="AD11" t="str">
        <f>IF(HLOOKUP(AD$1,[1]화!$A$1:$AO$21,11,0)="","",HLOOKUP(AD$1,[1]화!$A$1:$AO$21,11,0))</f>
        <v/>
      </c>
      <c r="AE11" s="1" t="str">
        <f>IF(HLOOKUP(AE$1,[1]화!$A$1:$AO$21,11,0)="","",HLOOKUP(AE$1,[1]화!$A$1:$AO$21,11,0))</f>
        <v/>
      </c>
      <c r="AF11">
        <f>IF(HLOOKUP(AF$1,[1]화!$A$1:$AO$21,11,0)="","",HLOOKUP(AF$1,[1]화!$A$1:$AO$21,11,0))</f>
        <v>0.50694444444444442</v>
      </c>
      <c r="AG11" t="str">
        <f>IF(HLOOKUP(AG$1,[1]화!$A$1:$AO$21,11,0)="","",HLOOKUP(AG$1,[1]화!$A$1:$AO$21,11,0))</f>
        <v>None</v>
      </c>
      <c r="AH11" t="str">
        <f>IF(HLOOKUP(AH$1,[1]화!$A$1:$AO$21,11,0)="","",HLOOKUP(AH$1,[1]화!$A$1:$AO$21,11,0))</f>
        <v>Y</v>
      </c>
      <c r="AI11" s="1" t="str">
        <f>IF(HLOOKUP(AI$1,[1]화!$A$1:$AO$21,11,0)="","",HLOOKUP(AI$1,[1]화!$A$1:$AO$21,11,0))</f>
        <v/>
      </c>
      <c r="AJ11">
        <f>IF(HLOOKUP(AJ$1,[1]화!$A$1:$AO$21,11,0)="","",HLOOKUP(AJ$1,[1]화!$A$1:$AO$21,11,0))</f>
        <v>0.50694444444444442</v>
      </c>
      <c r="AK11">
        <f>IF(HLOOKUP(AK$1,[1]화!$A$1:$AO$21,11,0)="","",HLOOKUP(AK$1,[1]화!$A$1:$AO$21,11,0))</f>
        <v>1</v>
      </c>
      <c r="AL11" t="str">
        <f>IF(HLOOKUP(AL$1,[1]화!$A$1:$AO$21,11,0)="","",HLOOKUP(AL$1,[1]화!$A$1:$AO$21,11,0))</f>
        <v/>
      </c>
      <c r="AM11" t="str">
        <f>IF(HLOOKUP(AM$1,[1]화!$A$1:$AO$21,11,0)="","",HLOOKUP(AM$1,[1]화!$A$1:$AO$21,11,0))</f>
        <v>Y</v>
      </c>
      <c r="AN11">
        <f>IF(HLOOKUP(AN$1,[1]화!$A$1:$AO$21,11,0)="","",HLOOKUP(AN$1,[1]화!$A$1:$AO$21,11,0))</f>
        <v>4</v>
      </c>
      <c r="AO11" t="str">
        <f>IF(HLOOKUP(AO$1,[1]화!$A$1:$AO$21,11,0)="","",HLOOKUP(AO$1,[1]화!$A$1:$AO$21,11,0))</f>
        <v>01:25:57:28</v>
      </c>
    </row>
    <row r="12" spans="1:41" x14ac:dyDescent="0.3">
      <c r="A12" t="str">
        <f>IF(HLOOKUP(A$1,[1]화!$A$1:$AO$21,12,0)="","",HLOOKUP(A$1,[1]화!$A$1:$AO$21,12,0))</f>
        <v>2023.12.05</v>
      </c>
      <c r="B12" s="1">
        <f>IF(HLOOKUP(B$1,[1]화!$A$1:$AO$21,12,0)="","",HLOOKUP(B$1,[1]화!$A$1:$AO$21,12,0))</f>
        <v>0.57986111111111105</v>
      </c>
      <c r="C12" s="1">
        <f>IF(HLOOKUP(C$1,[1]화!$A$1:$AO$21,12,0)="","",HLOOKUP(C$1,[1]화!$A$1:$AO$21,12,0))</f>
        <v>0.65277777777777779</v>
      </c>
      <c r="D12">
        <f>IF(HLOOKUP(D$1,[1]화!$A$1:$AO$21,12,0)="","",HLOOKUP(D$1,[1]화!$A$1:$AO$21,12,0))</f>
        <v>105</v>
      </c>
      <c r="E12">
        <f>IF(HLOOKUP(E$1,[1]화!$A$1:$AO$21,12,0)="","",HLOOKUP(E$1,[1]화!$A$1:$AO$21,12,0))</f>
        <v>106</v>
      </c>
      <c r="F12" t="str">
        <f>IF(HLOOKUP(F$1,[1]화!$A$1:$AO$21,12,0)="","",HLOOKUP(F$1,[1]화!$A$1:$AO$21,12,0))</f>
        <v>Y15-B001</v>
      </c>
      <c r="G12" t="str">
        <f>IF(HLOOKUP(G$1,[1]화!$A$1:$AO$21,12,0)="","",HLOOKUP(G$1,[1]화!$A$1:$AO$21,12,0))</f>
        <v>나혼자산다</v>
      </c>
      <c r="H12" t="str">
        <f>IF(HLOOKUP(H$1,[1]화!$A$1:$AO$21,12,0)="","",HLOOKUP(H$1,[1]화!$A$1:$AO$21,12,0))</f>
        <v>494회</v>
      </c>
      <c r="I12">
        <f>IF(HLOOKUP(I$1,[1]화!$A$1:$AO$21,12,0)="","",HLOOKUP(I$1,[1]화!$A$1:$AO$21,12,0))</f>
        <v>494</v>
      </c>
      <c r="J12" t="str">
        <f>IF(HLOOKUP(J$1,[1]화!$A$1:$AO$21,12,0)="","",HLOOKUP(J$1,[1]화!$A$1:$AO$21,12,0))</f>
        <v>순환</v>
      </c>
      <c r="K12" t="str">
        <f>IF(HLOOKUP(K$1,[1]화!$A$1:$AO$21,12,0)="","",HLOOKUP(K$1,[1]화!$A$1:$AO$21,12,0))</f>
        <v>재방</v>
      </c>
      <c r="L12" t="str">
        <f>IF(HLOOKUP(L$1,[1]화!$A$1:$AO$21,12,0)="","",HLOOKUP(L$1,[1]화!$A$1:$AO$21,12,0))</f>
        <v>HD</v>
      </c>
      <c r="M12" t="str">
        <f>IF(HLOOKUP(M$1,[1]화!$A$1:$AO$21,12,0)="","",HLOOKUP(M$1,[1]화!$A$1:$AO$21,12,0))</f>
        <v>N</v>
      </c>
      <c r="N12" t="str">
        <f>IF(HLOOKUP(N$1,[1]화!$A$1:$AO$21,12,0)="","",HLOOKUP(N$1,[1]화!$A$1:$AO$21,12,0))</f>
        <v>N</v>
      </c>
      <c r="O12" t="str">
        <f>IF(HLOOKUP(O$1,[1]화!$A$1:$AO$21,12,0)="","",HLOOKUP(O$1,[1]화!$A$1:$AO$21,12,0))</f>
        <v>N</v>
      </c>
      <c r="P12" t="str">
        <f>IF(HLOOKUP(P$1,[1]화!$A$1:$AO$21,12,0)="","",HLOOKUP(P$1,[1]화!$A$1:$AO$21,12,0))</f>
        <v>15 세</v>
      </c>
      <c r="Q12">
        <f>IF(HLOOKUP(Q$1,[1]화!$A$1:$AO$21,12,0)="","",HLOOKUP(Q$1,[1]화!$A$1:$AO$21,12,0))</f>
        <v>105</v>
      </c>
      <c r="R12" t="str">
        <f>IF(HLOOKUP(R$1,[1]화!$A$1:$AO$21,12,0)="","",HLOOKUP(R$1,[1]화!$A$1:$AO$21,12,0))</f>
        <v/>
      </c>
      <c r="S12" t="str">
        <f>IF(HLOOKUP(S$1,[1]화!$A$1:$AO$21,12,0)="","",HLOOKUP(S$1,[1]화!$A$1:$AO$21,12,0))</f>
        <v>N</v>
      </c>
      <c r="T12" t="str">
        <f>IF(HLOOKUP(T$1,[1]화!$A$1:$AO$21,12,0)="","",HLOOKUP(T$1,[1]화!$A$1:$AO$21,12,0))</f>
        <v>Y</v>
      </c>
      <c r="U12" t="str">
        <f>IF(HLOOKUP(U$1,[1]화!$A$1:$AO$21,12,0)="","",HLOOKUP(U$1,[1]화!$A$1:$AO$21,12,0))</f>
        <v>Y</v>
      </c>
      <c r="V12" t="str">
        <f>IF(HLOOKUP(V$1,[1]화!$A$1:$AO$21,12,0)="","",HLOOKUP(V$1,[1]화!$A$1:$AO$21,12,0))</f>
        <v>N</v>
      </c>
      <c r="W12" t="str">
        <f>IF(HLOOKUP(W$1,[1]화!$A$1:$AO$21,12,0)="","",HLOOKUP(W$1,[1]화!$A$1:$AO$21,12,0))</f>
        <v>N</v>
      </c>
      <c r="X12" t="str">
        <f>IF(HLOOKUP(X$1,[1]화!$A$1:$AO$21,12,0)="","",HLOOKUP(X$1,[1]화!$A$1:$AO$21,12,0))</f>
        <v/>
      </c>
      <c r="Y12" t="str">
        <f>IF(HLOOKUP(Y$1,[1]화!$A$1:$AO$21,12,0)="","",HLOOKUP(Y$1,[1]화!$A$1:$AO$21,12,0))</f>
        <v>정규</v>
      </c>
      <c r="Z12" t="str">
        <f>IF(HLOOKUP(Z$1,[1]화!$A$1:$AO$21,12,0)="","",HLOOKUP(Z$1,[1]화!$A$1:$AO$21,12,0))</f>
        <v>자료</v>
      </c>
      <c r="AA12" t="str">
        <f>IF(HLOOKUP(AA$1,[1]화!$A$1:$AO$21,12,0)="","",HLOOKUP(AA$1,[1]화!$A$1:$AO$21,12,0))</f>
        <v/>
      </c>
      <c r="AB12" t="str">
        <f>IF(HLOOKUP(AB$1,[1]화!$A$1:$AO$21,12,0)="","",HLOOKUP(AB$1,[1]화!$A$1:$AO$21,12,0))</f>
        <v>그룹1</v>
      </c>
      <c r="AC12" t="str">
        <f>IF(HLOOKUP(AC$1,[1]화!$A$1:$AO$21,12,0)="","",HLOOKUP(AC$1,[1]화!$A$1:$AO$21,12,0))</f>
        <v>STEREO</v>
      </c>
      <c r="AD12" t="str">
        <f>IF(HLOOKUP(AD$1,[1]화!$A$1:$AO$21,12,0)="","",HLOOKUP(AD$1,[1]화!$A$1:$AO$21,12,0))</f>
        <v/>
      </c>
      <c r="AE12" s="1" t="str">
        <f>IF(HLOOKUP(AE$1,[1]화!$A$1:$AO$21,12,0)="","",HLOOKUP(AE$1,[1]화!$A$1:$AO$21,12,0))</f>
        <v/>
      </c>
      <c r="AF12">
        <f>IF(HLOOKUP(AF$1,[1]화!$A$1:$AO$21,12,0)="","",HLOOKUP(AF$1,[1]화!$A$1:$AO$21,12,0))</f>
        <v>0.57986111111111105</v>
      </c>
      <c r="AG12" t="str">
        <f>IF(HLOOKUP(AG$1,[1]화!$A$1:$AO$21,12,0)="","",HLOOKUP(AG$1,[1]화!$A$1:$AO$21,12,0))</f>
        <v>None</v>
      </c>
      <c r="AH12" t="str">
        <f>IF(HLOOKUP(AH$1,[1]화!$A$1:$AO$21,12,0)="","",HLOOKUP(AH$1,[1]화!$A$1:$AO$21,12,0))</f>
        <v>N</v>
      </c>
      <c r="AI12" s="1" t="str">
        <f>IF(HLOOKUP(AI$1,[1]화!$A$1:$AO$21,12,0)="","",HLOOKUP(AI$1,[1]화!$A$1:$AO$21,12,0))</f>
        <v>Y</v>
      </c>
      <c r="AJ12">
        <f>IF(HLOOKUP(AJ$1,[1]화!$A$1:$AO$21,12,0)="","",HLOOKUP(AJ$1,[1]화!$A$1:$AO$21,12,0))</f>
        <v>0.57986111111111105</v>
      </c>
      <c r="AK12">
        <f>IF(HLOOKUP(AK$1,[1]화!$A$1:$AO$21,12,0)="","",HLOOKUP(AK$1,[1]화!$A$1:$AO$21,12,0))</f>
        <v>1</v>
      </c>
      <c r="AL12" t="str">
        <f>IF(HLOOKUP(AL$1,[1]화!$A$1:$AO$21,12,0)="","",HLOOKUP(AL$1,[1]화!$A$1:$AO$21,12,0))</f>
        <v/>
      </c>
      <c r="AM12" t="str">
        <f>IF(HLOOKUP(AM$1,[1]화!$A$1:$AO$21,12,0)="","",HLOOKUP(AM$1,[1]화!$A$1:$AO$21,12,0))</f>
        <v>Y</v>
      </c>
      <c r="AN12">
        <f>IF(HLOOKUP(AN$1,[1]화!$A$1:$AO$21,12,0)="","",HLOOKUP(AN$1,[1]화!$A$1:$AO$21,12,0))</f>
        <v>4</v>
      </c>
      <c r="AO12" t="str">
        <f>IF(HLOOKUP(AO$1,[1]화!$A$1:$AO$21,12,0)="","",HLOOKUP(AO$1,[1]화!$A$1:$AO$21,12,0))</f>
        <v>01:28:43:10</v>
      </c>
    </row>
    <row r="13" spans="1:41" x14ac:dyDescent="0.3">
      <c r="A13" t="str">
        <f>IF(HLOOKUP(A$1,[1]화!$A$1:$AO$21,13,0)="","",HLOOKUP(A$1,[1]화!$A$1:$AO$21,13,0))</f>
        <v>2023.12.05</v>
      </c>
      <c r="B13" s="1">
        <f>IF(HLOOKUP(B$1,[1]화!$A$1:$AO$21,13,0)="","",HLOOKUP(B$1,[1]화!$A$1:$AO$21,13,0))</f>
        <v>0.65277777777777779</v>
      </c>
      <c r="C13" s="1">
        <f>IF(HLOOKUP(C$1,[1]화!$A$1:$AO$21,13,0)="","",HLOOKUP(C$1,[1]화!$A$1:$AO$21,13,0))</f>
        <v>0.70486111111111116</v>
      </c>
      <c r="D13">
        <f>IF(HLOOKUP(D$1,[1]화!$A$1:$AO$21,13,0)="","",HLOOKUP(D$1,[1]화!$A$1:$AO$21,13,0))</f>
        <v>75</v>
      </c>
      <c r="E13">
        <f>IF(HLOOKUP(E$1,[1]화!$A$1:$AO$21,13,0)="","",HLOOKUP(E$1,[1]화!$A$1:$AO$21,13,0))</f>
        <v>75</v>
      </c>
      <c r="F13" t="str">
        <f>IF(HLOOKUP(F$1,[1]화!$A$1:$AO$21,13,0)="","",HLOOKUP(F$1,[1]화!$A$1:$AO$21,13,0))</f>
        <v>D23-B016</v>
      </c>
      <c r="G13" t="str">
        <f>IF(HLOOKUP(G$1,[1]화!$A$1:$AO$21,13,0)="","",HLOOKUP(G$1,[1]화!$A$1:$AO$21,13,0))</f>
        <v>혼례대첩</v>
      </c>
      <c r="H13" t="str">
        <f>IF(HLOOKUP(H$1,[1]화!$A$1:$AO$21,13,0)="","",HLOOKUP(H$1,[1]화!$A$1:$AO$21,13,0))</f>
        <v>10회</v>
      </c>
      <c r="I13">
        <f>IF(HLOOKUP(I$1,[1]화!$A$1:$AO$21,13,0)="","",HLOOKUP(I$1,[1]화!$A$1:$AO$21,13,0))</f>
        <v>10</v>
      </c>
      <c r="J13" t="str">
        <f>IF(HLOOKUP(J$1,[1]화!$A$1:$AO$21,13,0)="","",HLOOKUP(J$1,[1]화!$A$1:$AO$21,13,0))</f>
        <v>순환</v>
      </c>
      <c r="K13" t="str">
        <f>IF(HLOOKUP(K$1,[1]화!$A$1:$AO$21,13,0)="","",HLOOKUP(K$1,[1]화!$A$1:$AO$21,13,0))</f>
        <v>본방</v>
      </c>
      <c r="L13" t="str">
        <f>IF(HLOOKUP(L$1,[1]화!$A$1:$AO$21,13,0)="","",HLOOKUP(L$1,[1]화!$A$1:$AO$21,13,0))</f>
        <v>HD</v>
      </c>
      <c r="M13" t="str">
        <f>IF(HLOOKUP(M$1,[1]화!$A$1:$AO$21,13,0)="","",HLOOKUP(M$1,[1]화!$A$1:$AO$21,13,0))</f>
        <v>N</v>
      </c>
      <c r="N13" t="str">
        <f>IF(HLOOKUP(N$1,[1]화!$A$1:$AO$21,13,0)="","",HLOOKUP(N$1,[1]화!$A$1:$AO$21,13,0))</f>
        <v>N</v>
      </c>
      <c r="O13" t="str">
        <f>IF(HLOOKUP(O$1,[1]화!$A$1:$AO$21,13,0)="","",HLOOKUP(O$1,[1]화!$A$1:$AO$21,13,0))</f>
        <v>N</v>
      </c>
      <c r="P13" t="str">
        <f>IF(HLOOKUP(P$1,[1]화!$A$1:$AO$21,13,0)="","",HLOOKUP(P$1,[1]화!$A$1:$AO$21,13,0))</f>
        <v>15 세</v>
      </c>
      <c r="Q13">
        <f>IF(HLOOKUP(Q$1,[1]화!$A$1:$AO$21,13,0)="","",HLOOKUP(Q$1,[1]화!$A$1:$AO$21,13,0))</f>
        <v>75</v>
      </c>
      <c r="R13" t="str">
        <f>IF(HLOOKUP(R$1,[1]화!$A$1:$AO$21,13,0)="","",HLOOKUP(R$1,[1]화!$A$1:$AO$21,13,0))</f>
        <v/>
      </c>
      <c r="S13" t="str">
        <f>IF(HLOOKUP(S$1,[1]화!$A$1:$AO$21,13,0)="","",HLOOKUP(S$1,[1]화!$A$1:$AO$21,13,0))</f>
        <v>Y</v>
      </c>
      <c r="T13" t="str">
        <f>IF(HLOOKUP(T$1,[1]화!$A$1:$AO$21,13,0)="","",HLOOKUP(T$1,[1]화!$A$1:$AO$21,13,0))</f>
        <v>Y</v>
      </c>
      <c r="U13" t="str">
        <f>IF(HLOOKUP(U$1,[1]화!$A$1:$AO$21,13,0)="","",HLOOKUP(U$1,[1]화!$A$1:$AO$21,13,0))</f>
        <v>Y</v>
      </c>
      <c r="V13" t="str">
        <f>IF(HLOOKUP(V$1,[1]화!$A$1:$AO$21,13,0)="","",HLOOKUP(V$1,[1]화!$A$1:$AO$21,13,0))</f>
        <v>N</v>
      </c>
      <c r="W13" t="str">
        <f>IF(HLOOKUP(W$1,[1]화!$A$1:$AO$21,13,0)="","",HLOOKUP(W$1,[1]화!$A$1:$AO$21,13,0))</f>
        <v>Y</v>
      </c>
      <c r="X13" t="str">
        <f>IF(HLOOKUP(X$1,[1]화!$A$1:$AO$21,13,0)="","",HLOOKUP(X$1,[1]화!$A$1:$AO$21,13,0))</f>
        <v/>
      </c>
      <c r="Y13" t="str">
        <f>IF(HLOOKUP(Y$1,[1]화!$A$1:$AO$21,13,0)="","",HLOOKUP(Y$1,[1]화!$A$1:$AO$21,13,0))</f>
        <v>정규</v>
      </c>
      <c r="Z13" t="str">
        <f>IF(HLOOKUP(Z$1,[1]화!$A$1:$AO$21,13,0)="","",HLOOKUP(Z$1,[1]화!$A$1:$AO$21,13,0))</f>
        <v>자료</v>
      </c>
      <c r="AA13" t="str">
        <f>IF(HLOOKUP(AA$1,[1]화!$A$1:$AO$21,13,0)="","",HLOOKUP(AA$1,[1]화!$A$1:$AO$21,13,0))</f>
        <v/>
      </c>
      <c r="AB13" t="str">
        <f>IF(HLOOKUP(AB$1,[1]화!$A$1:$AO$21,13,0)="","",HLOOKUP(AB$1,[1]화!$A$1:$AO$21,13,0))</f>
        <v>그룹1</v>
      </c>
      <c r="AC13" t="str">
        <f>IF(HLOOKUP(AC$1,[1]화!$A$1:$AO$21,13,0)="","",HLOOKUP(AC$1,[1]화!$A$1:$AO$21,13,0))</f>
        <v>STEREO</v>
      </c>
      <c r="AD13" t="str">
        <f>IF(HLOOKUP(AD$1,[1]화!$A$1:$AO$21,13,0)="","",HLOOKUP(AD$1,[1]화!$A$1:$AO$21,13,0))</f>
        <v/>
      </c>
      <c r="AE13" s="1" t="str">
        <f>IF(HLOOKUP(AE$1,[1]화!$A$1:$AO$21,13,0)="","",HLOOKUP(AE$1,[1]화!$A$1:$AO$21,13,0))</f>
        <v/>
      </c>
      <c r="AF13">
        <f>IF(HLOOKUP(AF$1,[1]화!$A$1:$AO$21,13,0)="","",HLOOKUP(AF$1,[1]화!$A$1:$AO$21,13,0))</f>
        <v>0.65277777777777779</v>
      </c>
      <c r="AG13" t="str">
        <f>IF(HLOOKUP(AG$1,[1]화!$A$1:$AO$21,13,0)="","",HLOOKUP(AG$1,[1]화!$A$1:$AO$21,13,0))</f>
        <v>None</v>
      </c>
      <c r="AH13" t="str">
        <f>IF(HLOOKUP(AH$1,[1]화!$A$1:$AO$21,13,0)="","",HLOOKUP(AH$1,[1]화!$A$1:$AO$21,13,0))</f>
        <v>Y</v>
      </c>
      <c r="AI13" s="1" t="str">
        <f>IF(HLOOKUP(AI$1,[1]화!$A$1:$AO$21,13,0)="","",HLOOKUP(AI$1,[1]화!$A$1:$AO$21,13,0))</f>
        <v/>
      </c>
      <c r="AJ13">
        <f>IF(HLOOKUP(AJ$1,[1]화!$A$1:$AO$21,13,0)="","",HLOOKUP(AJ$1,[1]화!$A$1:$AO$21,13,0))</f>
        <v>0.65277777777777779</v>
      </c>
      <c r="AK13">
        <f>IF(HLOOKUP(AK$1,[1]화!$A$1:$AO$21,13,0)="","",HLOOKUP(AK$1,[1]화!$A$1:$AO$21,13,0))</f>
        <v>1</v>
      </c>
      <c r="AL13" t="str">
        <f>IF(HLOOKUP(AL$1,[1]화!$A$1:$AO$21,13,0)="","",HLOOKUP(AL$1,[1]화!$A$1:$AO$21,13,0))</f>
        <v/>
      </c>
      <c r="AM13" t="str">
        <f>IF(HLOOKUP(AM$1,[1]화!$A$1:$AO$21,13,0)="","",HLOOKUP(AM$1,[1]화!$A$1:$AO$21,13,0))</f>
        <v>Y</v>
      </c>
      <c r="AN13">
        <f>IF(HLOOKUP(AN$1,[1]화!$A$1:$AO$21,13,0)="","",HLOOKUP(AN$1,[1]화!$A$1:$AO$21,13,0))</f>
        <v>3</v>
      </c>
      <c r="AO13" t="str">
        <f>IF(HLOOKUP(AO$1,[1]화!$A$1:$AO$21,13,0)="","",HLOOKUP(AO$1,[1]화!$A$1:$AO$21,13,0))</f>
        <v>01:02:37:05</v>
      </c>
    </row>
    <row r="14" spans="1:41" x14ac:dyDescent="0.3">
      <c r="A14" t="str">
        <f>IF(HLOOKUP(A$1,[1]화!$A$1:$AO$21,14,0)="","",HLOOKUP(A$1,[1]화!$A$1:$AO$21,14,0))</f>
        <v>2023.12.05</v>
      </c>
      <c r="B14" s="1">
        <f>IF(HLOOKUP(B$1,[1]화!$A$1:$AO$21,14,0)="","",HLOOKUP(B$1,[1]화!$A$1:$AO$21,14,0))</f>
        <v>0.70486111111111116</v>
      </c>
      <c r="C14" s="1">
        <f>IF(HLOOKUP(C$1,[1]화!$A$1:$AO$21,14,0)="","",HLOOKUP(C$1,[1]화!$A$1:$AO$21,14,0))</f>
        <v>0.76041666666666663</v>
      </c>
      <c r="D14">
        <f>IF(HLOOKUP(D$1,[1]화!$A$1:$AO$21,14,0)="","",HLOOKUP(D$1,[1]화!$A$1:$AO$21,14,0))</f>
        <v>80</v>
      </c>
      <c r="E14">
        <f>IF(HLOOKUP(E$1,[1]화!$A$1:$AO$21,14,0)="","",HLOOKUP(E$1,[1]화!$A$1:$AO$21,14,0))</f>
        <v>81</v>
      </c>
      <c r="F14" t="str">
        <f>IF(HLOOKUP(F$1,[1]화!$A$1:$AO$21,14,0)="","",HLOOKUP(F$1,[1]화!$A$1:$AO$21,14,0))</f>
        <v>D23-B022</v>
      </c>
      <c r="G14" t="str">
        <f>IF(HLOOKUP(G$1,[1]화!$A$1:$AO$21,14,0)="","",HLOOKUP(G$1,[1]화!$A$1:$AO$21,14,0))</f>
        <v>웰컴투 삼달리</v>
      </c>
      <c r="H14" t="str">
        <f>IF(HLOOKUP(H$1,[1]화!$A$1:$AO$21,14,0)="","",HLOOKUP(H$1,[1]화!$A$1:$AO$21,14,0))</f>
        <v>1회</v>
      </c>
      <c r="I14">
        <f>IF(HLOOKUP(I$1,[1]화!$A$1:$AO$21,14,0)="","",HLOOKUP(I$1,[1]화!$A$1:$AO$21,14,0))</f>
        <v>1</v>
      </c>
      <c r="J14" t="str">
        <f>IF(HLOOKUP(J$1,[1]화!$A$1:$AO$21,14,0)="","",HLOOKUP(J$1,[1]화!$A$1:$AO$21,14,0))</f>
        <v>순환</v>
      </c>
      <c r="K14" t="str">
        <f>IF(HLOOKUP(K$1,[1]화!$A$1:$AO$21,14,0)="","",HLOOKUP(K$1,[1]화!$A$1:$AO$21,14,0))</f>
        <v>재방</v>
      </c>
      <c r="L14" t="str">
        <f>IF(HLOOKUP(L$1,[1]화!$A$1:$AO$21,14,0)="","",HLOOKUP(L$1,[1]화!$A$1:$AO$21,14,0))</f>
        <v>HD</v>
      </c>
      <c r="M14" t="str">
        <f>IF(HLOOKUP(M$1,[1]화!$A$1:$AO$21,14,0)="","",HLOOKUP(M$1,[1]화!$A$1:$AO$21,14,0))</f>
        <v>N</v>
      </c>
      <c r="N14" t="str">
        <f>IF(HLOOKUP(N$1,[1]화!$A$1:$AO$21,14,0)="","",HLOOKUP(N$1,[1]화!$A$1:$AO$21,14,0))</f>
        <v>N</v>
      </c>
      <c r="O14" t="str">
        <f>IF(HLOOKUP(O$1,[1]화!$A$1:$AO$21,14,0)="","",HLOOKUP(O$1,[1]화!$A$1:$AO$21,14,0))</f>
        <v>N</v>
      </c>
      <c r="P14" t="str">
        <f>IF(HLOOKUP(P$1,[1]화!$A$1:$AO$21,14,0)="","",HLOOKUP(P$1,[1]화!$A$1:$AO$21,14,0))</f>
        <v>15 세</v>
      </c>
      <c r="Q14">
        <f>IF(HLOOKUP(Q$1,[1]화!$A$1:$AO$21,14,0)="","",HLOOKUP(Q$1,[1]화!$A$1:$AO$21,14,0))</f>
        <v>80</v>
      </c>
      <c r="R14" t="str">
        <f>IF(HLOOKUP(R$1,[1]화!$A$1:$AO$21,14,0)="","",HLOOKUP(R$1,[1]화!$A$1:$AO$21,14,0))</f>
        <v/>
      </c>
      <c r="S14" t="str">
        <f>IF(HLOOKUP(S$1,[1]화!$A$1:$AO$21,14,0)="","",HLOOKUP(S$1,[1]화!$A$1:$AO$21,14,0))</f>
        <v>Y</v>
      </c>
      <c r="T14" t="str">
        <f>IF(HLOOKUP(T$1,[1]화!$A$1:$AO$21,14,0)="","",HLOOKUP(T$1,[1]화!$A$1:$AO$21,14,0))</f>
        <v>Y</v>
      </c>
      <c r="U14" t="str">
        <f>IF(HLOOKUP(U$1,[1]화!$A$1:$AO$21,14,0)="","",HLOOKUP(U$1,[1]화!$A$1:$AO$21,14,0))</f>
        <v>Y</v>
      </c>
      <c r="V14" t="str">
        <f>IF(HLOOKUP(V$1,[1]화!$A$1:$AO$21,14,0)="","",HLOOKUP(V$1,[1]화!$A$1:$AO$21,14,0))</f>
        <v>N</v>
      </c>
      <c r="W14" t="str">
        <f>IF(HLOOKUP(W$1,[1]화!$A$1:$AO$21,14,0)="","",HLOOKUP(W$1,[1]화!$A$1:$AO$21,14,0))</f>
        <v>N</v>
      </c>
      <c r="X14" t="str">
        <f>IF(HLOOKUP(X$1,[1]화!$A$1:$AO$21,14,0)="","",HLOOKUP(X$1,[1]화!$A$1:$AO$21,14,0))</f>
        <v/>
      </c>
      <c r="Y14" t="str">
        <f>IF(HLOOKUP(Y$1,[1]화!$A$1:$AO$21,14,0)="","",HLOOKUP(Y$1,[1]화!$A$1:$AO$21,14,0))</f>
        <v>정규</v>
      </c>
      <c r="Z14" t="str">
        <f>IF(HLOOKUP(Z$1,[1]화!$A$1:$AO$21,14,0)="","",HLOOKUP(Z$1,[1]화!$A$1:$AO$21,14,0))</f>
        <v>자료</v>
      </c>
      <c r="AA14" t="str">
        <f>IF(HLOOKUP(AA$1,[1]화!$A$1:$AO$21,14,0)="","",HLOOKUP(AA$1,[1]화!$A$1:$AO$21,14,0))</f>
        <v/>
      </c>
      <c r="AB14" t="str">
        <f>IF(HLOOKUP(AB$1,[1]화!$A$1:$AO$21,14,0)="","",HLOOKUP(AB$1,[1]화!$A$1:$AO$21,14,0))</f>
        <v>그룹1</v>
      </c>
      <c r="AC14" t="str">
        <f>IF(HLOOKUP(AC$1,[1]화!$A$1:$AO$21,14,0)="","",HLOOKUP(AC$1,[1]화!$A$1:$AO$21,14,0))</f>
        <v>STEREO</v>
      </c>
      <c r="AD14" t="str">
        <f>IF(HLOOKUP(AD$1,[1]화!$A$1:$AO$21,14,0)="","",HLOOKUP(AD$1,[1]화!$A$1:$AO$21,14,0))</f>
        <v/>
      </c>
      <c r="AE14" s="1" t="str">
        <f>IF(HLOOKUP(AE$1,[1]화!$A$1:$AO$21,14,0)="","",HLOOKUP(AE$1,[1]화!$A$1:$AO$21,14,0))</f>
        <v/>
      </c>
      <c r="AF14">
        <f>IF(HLOOKUP(AF$1,[1]화!$A$1:$AO$21,14,0)="","",HLOOKUP(AF$1,[1]화!$A$1:$AO$21,14,0))</f>
        <v>0.70486111111111116</v>
      </c>
      <c r="AG14" t="str">
        <f>IF(HLOOKUP(AG$1,[1]화!$A$1:$AO$21,14,0)="","",HLOOKUP(AG$1,[1]화!$A$1:$AO$21,14,0))</f>
        <v>None</v>
      </c>
      <c r="AH14" t="str">
        <f>IF(HLOOKUP(AH$1,[1]화!$A$1:$AO$21,14,0)="","",HLOOKUP(AH$1,[1]화!$A$1:$AO$21,14,0))</f>
        <v>Y</v>
      </c>
      <c r="AI14" s="1" t="str">
        <f>IF(HLOOKUP(AI$1,[1]화!$A$1:$AO$21,14,0)="","",HLOOKUP(AI$1,[1]화!$A$1:$AO$21,14,0))</f>
        <v/>
      </c>
      <c r="AJ14">
        <f>IF(HLOOKUP(AJ$1,[1]화!$A$1:$AO$21,14,0)="","",HLOOKUP(AJ$1,[1]화!$A$1:$AO$21,14,0))</f>
        <v>0.70486111111111116</v>
      </c>
      <c r="AK14">
        <f>IF(HLOOKUP(AK$1,[1]화!$A$1:$AO$21,14,0)="","",HLOOKUP(AK$1,[1]화!$A$1:$AO$21,14,0))</f>
        <v>1</v>
      </c>
      <c r="AL14" t="str">
        <f>IF(HLOOKUP(AL$1,[1]화!$A$1:$AO$21,14,0)="","",HLOOKUP(AL$1,[1]화!$A$1:$AO$21,14,0))</f>
        <v/>
      </c>
      <c r="AM14" t="str">
        <f>IF(HLOOKUP(AM$1,[1]화!$A$1:$AO$21,14,0)="","",HLOOKUP(AM$1,[1]화!$A$1:$AO$21,14,0))</f>
        <v>Y</v>
      </c>
      <c r="AN14">
        <f>IF(HLOOKUP(AN$1,[1]화!$A$1:$AO$21,14,0)="","",HLOOKUP(AN$1,[1]화!$A$1:$AO$21,14,0))</f>
        <v>3</v>
      </c>
      <c r="AO14" t="str">
        <f>IF(HLOOKUP(AO$1,[1]화!$A$1:$AO$21,14,0)="","",HLOOKUP(AO$1,[1]화!$A$1:$AO$21,14,0))</f>
        <v>01:07:42:15</v>
      </c>
    </row>
    <row r="15" spans="1:41" x14ac:dyDescent="0.3">
      <c r="A15" t="str">
        <f>IF(HLOOKUP(A$1,[1]화!$A$1:$AO$21,15,0)="","",HLOOKUP(A$1,[1]화!$A$1:$AO$21,15,0))</f>
        <v>2023.12.05</v>
      </c>
      <c r="B15" s="1">
        <f>IF(HLOOKUP(B$1,[1]화!$A$1:$AO$21,15,0)="","",HLOOKUP(B$1,[1]화!$A$1:$AO$21,15,0))</f>
        <v>0.76041666666666663</v>
      </c>
      <c r="C15" s="1">
        <f>IF(HLOOKUP(C$1,[1]화!$A$1:$AO$21,15,0)="","",HLOOKUP(C$1,[1]화!$A$1:$AO$21,15,0))</f>
        <v>0.81597222222222221</v>
      </c>
      <c r="D15">
        <f>IF(HLOOKUP(D$1,[1]화!$A$1:$AO$21,15,0)="","",HLOOKUP(D$1,[1]화!$A$1:$AO$21,15,0))</f>
        <v>80</v>
      </c>
      <c r="E15">
        <f>IF(HLOOKUP(E$1,[1]화!$A$1:$AO$21,15,0)="","",HLOOKUP(E$1,[1]화!$A$1:$AO$21,15,0))</f>
        <v>76</v>
      </c>
      <c r="F15" t="str">
        <f>IF(HLOOKUP(F$1,[1]화!$A$1:$AO$21,15,0)="","",HLOOKUP(F$1,[1]화!$A$1:$AO$21,15,0))</f>
        <v>D23-B022</v>
      </c>
      <c r="G15" t="str">
        <f>IF(HLOOKUP(G$1,[1]화!$A$1:$AO$21,15,0)="","",HLOOKUP(G$1,[1]화!$A$1:$AO$21,15,0))</f>
        <v>웰컴투 삼달리</v>
      </c>
      <c r="H15" t="str">
        <f>IF(HLOOKUP(H$1,[1]화!$A$1:$AO$21,15,0)="","",HLOOKUP(H$1,[1]화!$A$1:$AO$21,15,0))</f>
        <v>2회</v>
      </c>
      <c r="I15">
        <f>IF(HLOOKUP(I$1,[1]화!$A$1:$AO$21,15,0)="","",HLOOKUP(I$1,[1]화!$A$1:$AO$21,15,0))</f>
        <v>2</v>
      </c>
      <c r="J15" t="str">
        <f>IF(HLOOKUP(J$1,[1]화!$A$1:$AO$21,15,0)="","",HLOOKUP(J$1,[1]화!$A$1:$AO$21,15,0))</f>
        <v>순환</v>
      </c>
      <c r="K15" t="str">
        <f>IF(HLOOKUP(K$1,[1]화!$A$1:$AO$21,15,0)="","",HLOOKUP(K$1,[1]화!$A$1:$AO$21,15,0))</f>
        <v>재방</v>
      </c>
      <c r="L15" t="str">
        <f>IF(HLOOKUP(L$1,[1]화!$A$1:$AO$21,15,0)="","",HLOOKUP(L$1,[1]화!$A$1:$AO$21,15,0))</f>
        <v>HD</v>
      </c>
      <c r="M15" t="str">
        <f>IF(HLOOKUP(M$1,[1]화!$A$1:$AO$21,15,0)="","",HLOOKUP(M$1,[1]화!$A$1:$AO$21,15,0))</f>
        <v>N</v>
      </c>
      <c r="N15" t="str">
        <f>IF(HLOOKUP(N$1,[1]화!$A$1:$AO$21,15,0)="","",HLOOKUP(N$1,[1]화!$A$1:$AO$21,15,0))</f>
        <v>N</v>
      </c>
      <c r="O15" t="str">
        <f>IF(HLOOKUP(O$1,[1]화!$A$1:$AO$21,15,0)="","",HLOOKUP(O$1,[1]화!$A$1:$AO$21,15,0))</f>
        <v>N</v>
      </c>
      <c r="P15" t="str">
        <f>IF(HLOOKUP(P$1,[1]화!$A$1:$AO$21,15,0)="","",HLOOKUP(P$1,[1]화!$A$1:$AO$21,15,0))</f>
        <v>15 세</v>
      </c>
      <c r="Q15">
        <f>IF(HLOOKUP(Q$1,[1]화!$A$1:$AO$21,15,0)="","",HLOOKUP(Q$1,[1]화!$A$1:$AO$21,15,0))</f>
        <v>80</v>
      </c>
      <c r="R15" t="str">
        <f>IF(HLOOKUP(R$1,[1]화!$A$1:$AO$21,15,0)="","",HLOOKUP(R$1,[1]화!$A$1:$AO$21,15,0))</f>
        <v/>
      </c>
      <c r="S15" t="str">
        <f>IF(HLOOKUP(S$1,[1]화!$A$1:$AO$21,15,0)="","",HLOOKUP(S$1,[1]화!$A$1:$AO$21,15,0))</f>
        <v>Y</v>
      </c>
      <c r="T15" t="str">
        <f>IF(HLOOKUP(T$1,[1]화!$A$1:$AO$21,15,0)="","",HLOOKUP(T$1,[1]화!$A$1:$AO$21,15,0))</f>
        <v>Y</v>
      </c>
      <c r="U15" t="str">
        <f>IF(HLOOKUP(U$1,[1]화!$A$1:$AO$21,15,0)="","",HLOOKUP(U$1,[1]화!$A$1:$AO$21,15,0))</f>
        <v>Y</v>
      </c>
      <c r="V15" t="str">
        <f>IF(HLOOKUP(V$1,[1]화!$A$1:$AO$21,15,0)="","",HLOOKUP(V$1,[1]화!$A$1:$AO$21,15,0))</f>
        <v>N</v>
      </c>
      <c r="W15" t="str">
        <f>IF(HLOOKUP(W$1,[1]화!$A$1:$AO$21,15,0)="","",HLOOKUP(W$1,[1]화!$A$1:$AO$21,15,0))</f>
        <v>N</v>
      </c>
      <c r="X15" t="str">
        <f>IF(HLOOKUP(X$1,[1]화!$A$1:$AO$21,15,0)="","",HLOOKUP(X$1,[1]화!$A$1:$AO$21,15,0))</f>
        <v/>
      </c>
      <c r="Y15" t="str">
        <f>IF(HLOOKUP(Y$1,[1]화!$A$1:$AO$21,15,0)="","",HLOOKUP(Y$1,[1]화!$A$1:$AO$21,15,0))</f>
        <v>정규</v>
      </c>
      <c r="Z15" t="str">
        <f>IF(HLOOKUP(Z$1,[1]화!$A$1:$AO$21,15,0)="","",HLOOKUP(Z$1,[1]화!$A$1:$AO$21,15,0))</f>
        <v/>
      </c>
      <c r="AA15" t="str">
        <f>IF(HLOOKUP(AA$1,[1]화!$A$1:$AO$21,15,0)="","",HLOOKUP(AA$1,[1]화!$A$1:$AO$21,15,0))</f>
        <v/>
      </c>
      <c r="AB15" t="str">
        <f>IF(HLOOKUP(AB$1,[1]화!$A$1:$AO$21,15,0)="","",HLOOKUP(AB$1,[1]화!$A$1:$AO$21,15,0))</f>
        <v>그룹1</v>
      </c>
      <c r="AC15" t="str">
        <f>IF(HLOOKUP(AC$1,[1]화!$A$1:$AO$21,15,0)="","",HLOOKUP(AC$1,[1]화!$A$1:$AO$21,15,0))</f>
        <v>STEREO</v>
      </c>
      <c r="AD15" t="str">
        <f>IF(HLOOKUP(AD$1,[1]화!$A$1:$AO$21,15,0)="","",HLOOKUP(AD$1,[1]화!$A$1:$AO$21,15,0))</f>
        <v/>
      </c>
      <c r="AE15" s="1" t="str">
        <f>IF(HLOOKUP(AE$1,[1]화!$A$1:$AO$21,15,0)="","",HLOOKUP(AE$1,[1]화!$A$1:$AO$21,15,0))</f>
        <v/>
      </c>
      <c r="AF15">
        <f>IF(HLOOKUP(AF$1,[1]화!$A$1:$AO$21,15,0)="","",HLOOKUP(AF$1,[1]화!$A$1:$AO$21,15,0))</f>
        <v>0.76041666666666663</v>
      </c>
      <c r="AG15" t="str">
        <f>IF(HLOOKUP(AG$1,[1]화!$A$1:$AO$21,15,0)="","",HLOOKUP(AG$1,[1]화!$A$1:$AO$21,15,0))</f>
        <v>None</v>
      </c>
      <c r="AH15" t="str">
        <f>IF(HLOOKUP(AH$1,[1]화!$A$1:$AO$21,15,0)="","",HLOOKUP(AH$1,[1]화!$A$1:$AO$21,15,0))</f>
        <v>Y</v>
      </c>
      <c r="AI15" s="1" t="str">
        <f>IF(HLOOKUP(AI$1,[1]화!$A$1:$AO$21,15,0)="","",HLOOKUP(AI$1,[1]화!$A$1:$AO$21,15,0))</f>
        <v/>
      </c>
      <c r="AJ15">
        <f>IF(HLOOKUP(AJ$1,[1]화!$A$1:$AO$21,15,0)="","",HLOOKUP(AJ$1,[1]화!$A$1:$AO$21,15,0))</f>
        <v>0.76041666666666663</v>
      </c>
      <c r="AK15">
        <f>IF(HLOOKUP(AK$1,[1]화!$A$1:$AO$21,15,0)="","",HLOOKUP(AK$1,[1]화!$A$1:$AO$21,15,0))</f>
        <v>1</v>
      </c>
      <c r="AL15" t="str">
        <f>IF(HLOOKUP(AL$1,[1]화!$A$1:$AO$21,15,0)="","",HLOOKUP(AL$1,[1]화!$A$1:$AO$21,15,0))</f>
        <v/>
      </c>
      <c r="AM15" t="str">
        <f>IF(HLOOKUP(AM$1,[1]화!$A$1:$AO$21,15,0)="","",HLOOKUP(AM$1,[1]화!$A$1:$AO$21,15,0))</f>
        <v>Y</v>
      </c>
      <c r="AN15">
        <f>IF(HLOOKUP(AN$1,[1]화!$A$1:$AO$21,15,0)="","",HLOOKUP(AN$1,[1]화!$A$1:$AO$21,15,0))</f>
        <v>3</v>
      </c>
      <c r="AO15" t="str">
        <f>IF(HLOOKUP(AO$1,[1]화!$A$1:$AO$21,15,0)="","",HLOOKUP(AO$1,[1]화!$A$1:$AO$21,15,0))</f>
        <v>01:03:28:07</v>
      </c>
    </row>
    <row r="16" spans="1:41" x14ac:dyDescent="0.3">
      <c r="A16" t="str">
        <f>IF(HLOOKUP(A$1,[1]화!$A$1:$AO$21,16,0)="","",HLOOKUP(A$1,[1]화!$A$1:$AO$21,16,0))</f>
        <v>2023.12.05</v>
      </c>
      <c r="B16" s="1">
        <f>IF(HLOOKUP(B$1,[1]화!$A$1:$AO$21,16,0)="","",HLOOKUP(B$1,[1]화!$A$1:$AO$21,16,0))</f>
        <v>0.81597222222222221</v>
      </c>
      <c r="C16" s="1">
        <f>IF(HLOOKUP(C$1,[1]화!$A$1:$AO$21,16,0)="","",HLOOKUP(C$1,[1]화!$A$1:$AO$21,16,0))</f>
        <v>0.89236111111111116</v>
      </c>
      <c r="D16">
        <f>IF(HLOOKUP(D$1,[1]화!$A$1:$AO$21,16,0)="","",HLOOKUP(D$1,[1]화!$A$1:$AO$21,16,0))</f>
        <v>110</v>
      </c>
      <c r="E16">
        <f>IF(HLOOKUP(E$1,[1]화!$A$1:$AO$21,16,0)="","",HLOOKUP(E$1,[1]화!$A$1:$AO$21,16,0))</f>
        <v>107</v>
      </c>
      <c r="F16" t="str">
        <f>IF(HLOOKUP(F$1,[1]화!$A$1:$AO$21,16,0)="","",HLOOKUP(F$1,[1]화!$A$1:$AO$21,16,0))</f>
        <v>Y15-B001</v>
      </c>
      <c r="G16" t="str">
        <f>IF(HLOOKUP(G$1,[1]화!$A$1:$AO$21,16,0)="","",HLOOKUP(G$1,[1]화!$A$1:$AO$21,16,0))</f>
        <v>나혼자산다</v>
      </c>
      <c r="H16" t="str">
        <f>IF(HLOOKUP(H$1,[1]화!$A$1:$AO$21,16,0)="","",HLOOKUP(H$1,[1]화!$A$1:$AO$21,16,0))</f>
        <v>445회(자막)</v>
      </c>
      <c r="I16">
        <f>IF(HLOOKUP(I$1,[1]화!$A$1:$AO$21,16,0)="","",HLOOKUP(I$1,[1]화!$A$1:$AO$21,16,0))</f>
        <v>445</v>
      </c>
      <c r="J16" t="str">
        <f>IF(HLOOKUP(J$1,[1]화!$A$1:$AO$21,16,0)="","",HLOOKUP(J$1,[1]화!$A$1:$AO$21,16,0))</f>
        <v>순환</v>
      </c>
      <c r="K16" t="str">
        <f>IF(HLOOKUP(K$1,[1]화!$A$1:$AO$21,16,0)="","",HLOOKUP(K$1,[1]화!$A$1:$AO$21,16,0))</f>
        <v>본방</v>
      </c>
      <c r="L16" t="str">
        <f>IF(HLOOKUP(L$1,[1]화!$A$1:$AO$21,16,0)="","",HLOOKUP(L$1,[1]화!$A$1:$AO$21,16,0))</f>
        <v>HD</v>
      </c>
      <c r="M16" t="str">
        <f>IF(HLOOKUP(M$1,[1]화!$A$1:$AO$21,16,0)="","",HLOOKUP(M$1,[1]화!$A$1:$AO$21,16,0))</f>
        <v>Y</v>
      </c>
      <c r="N16" t="str">
        <f>IF(HLOOKUP(N$1,[1]화!$A$1:$AO$21,16,0)="","",HLOOKUP(N$1,[1]화!$A$1:$AO$21,16,0))</f>
        <v>N</v>
      </c>
      <c r="O16" t="str">
        <f>IF(HLOOKUP(O$1,[1]화!$A$1:$AO$21,16,0)="","",HLOOKUP(O$1,[1]화!$A$1:$AO$21,16,0))</f>
        <v>N</v>
      </c>
      <c r="P16" t="str">
        <f>IF(HLOOKUP(P$1,[1]화!$A$1:$AO$21,16,0)="","",HLOOKUP(P$1,[1]화!$A$1:$AO$21,16,0))</f>
        <v>15 세</v>
      </c>
      <c r="Q16">
        <f>IF(HLOOKUP(Q$1,[1]화!$A$1:$AO$21,16,0)="","",HLOOKUP(Q$1,[1]화!$A$1:$AO$21,16,0))</f>
        <v>110</v>
      </c>
      <c r="R16" t="str">
        <f>IF(HLOOKUP(R$1,[1]화!$A$1:$AO$21,16,0)="","",HLOOKUP(R$1,[1]화!$A$1:$AO$21,16,0))</f>
        <v/>
      </c>
      <c r="S16" t="str">
        <f>IF(HLOOKUP(S$1,[1]화!$A$1:$AO$21,16,0)="","",HLOOKUP(S$1,[1]화!$A$1:$AO$21,16,0))</f>
        <v>N</v>
      </c>
      <c r="T16" t="str">
        <f>IF(HLOOKUP(T$1,[1]화!$A$1:$AO$21,16,0)="","",HLOOKUP(T$1,[1]화!$A$1:$AO$21,16,0))</f>
        <v>Y</v>
      </c>
      <c r="U16" t="str">
        <f>IF(HLOOKUP(U$1,[1]화!$A$1:$AO$21,16,0)="","",HLOOKUP(U$1,[1]화!$A$1:$AO$21,16,0))</f>
        <v>Y</v>
      </c>
      <c r="V16" t="str">
        <f>IF(HLOOKUP(V$1,[1]화!$A$1:$AO$21,16,0)="","",HLOOKUP(V$1,[1]화!$A$1:$AO$21,16,0))</f>
        <v>N</v>
      </c>
      <c r="W16" t="str">
        <f>IF(HLOOKUP(W$1,[1]화!$A$1:$AO$21,16,0)="","",HLOOKUP(W$1,[1]화!$A$1:$AO$21,16,0))</f>
        <v>N</v>
      </c>
      <c r="X16" t="str">
        <f>IF(HLOOKUP(X$1,[1]화!$A$1:$AO$21,16,0)="","",HLOOKUP(X$1,[1]화!$A$1:$AO$21,16,0))</f>
        <v/>
      </c>
      <c r="Y16" t="str">
        <f>IF(HLOOKUP(Y$1,[1]화!$A$1:$AO$21,16,0)="","",HLOOKUP(Y$1,[1]화!$A$1:$AO$21,16,0))</f>
        <v>정규</v>
      </c>
      <c r="Z16" t="str">
        <f>IF(HLOOKUP(Z$1,[1]화!$A$1:$AO$21,16,0)="","",HLOOKUP(Z$1,[1]화!$A$1:$AO$21,16,0))</f>
        <v>자료</v>
      </c>
      <c r="AA16" t="str">
        <f>IF(HLOOKUP(AA$1,[1]화!$A$1:$AO$21,16,0)="","",HLOOKUP(AA$1,[1]화!$A$1:$AO$21,16,0))</f>
        <v/>
      </c>
      <c r="AB16" t="str">
        <f>IF(HLOOKUP(AB$1,[1]화!$A$1:$AO$21,16,0)="","",HLOOKUP(AB$1,[1]화!$A$1:$AO$21,16,0))</f>
        <v>그룹1</v>
      </c>
      <c r="AC16" t="str">
        <f>IF(HLOOKUP(AC$1,[1]화!$A$1:$AO$21,16,0)="","",HLOOKUP(AC$1,[1]화!$A$1:$AO$21,16,0))</f>
        <v>STEREO</v>
      </c>
      <c r="AD16" t="str">
        <f>IF(HLOOKUP(AD$1,[1]화!$A$1:$AO$21,16,0)="","",HLOOKUP(AD$1,[1]화!$A$1:$AO$21,16,0))</f>
        <v/>
      </c>
      <c r="AE16" s="1" t="str">
        <f>IF(HLOOKUP(AE$1,[1]화!$A$1:$AO$21,16,0)="","",HLOOKUP(AE$1,[1]화!$A$1:$AO$21,16,0))</f>
        <v/>
      </c>
      <c r="AF16">
        <f>IF(HLOOKUP(AF$1,[1]화!$A$1:$AO$21,16,0)="","",HLOOKUP(AF$1,[1]화!$A$1:$AO$21,16,0))</f>
        <v>0.81597222222222221</v>
      </c>
      <c r="AG16" t="str">
        <f>IF(HLOOKUP(AG$1,[1]화!$A$1:$AO$21,16,0)="","",HLOOKUP(AG$1,[1]화!$A$1:$AO$21,16,0))</f>
        <v>None</v>
      </c>
      <c r="AH16" t="str">
        <f>IF(HLOOKUP(AH$1,[1]화!$A$1:$AO$21,16,0)="","",HLOOKUP(AH$1,[1]화!$A$1:$AO$21,16,0))</f>
        <v>N</v>
      </c>
      <c r="AI16" s="1" t="str">
        <f>IF(HLOOKUP(AI$1,[1]화!$A$1:$AO$21,16,0)="","",HLOOKUP(AI$1,[1]화!$A$1:$AO$21,16,0))</f>
        <v>Y</v>
      </c>
      <c r="AJ16">
        <f>IF(HLOOKUP(AJ$1,[1]화!$A$1:$AO$21,16,0)="","",HLOOKUP(AJ$1,[1]화!$A$1:$AO$21,16,0))</f>
        <v>0.81597222222222221</v>
      </c>
      <c r="AK16">
        <f>IF(HLOOKUP(AK$1,[1]화!$A$1:$AO$21,16,0)="","",HLOOKUP(AK$1,[1]화!$A$1:$AO$21,16,0))</f>
        <v>1</v>
      </c>
      <c r="AL16" t="str">
        <f>IF(HLOOKUP(AL$1,[1]화!$A$1:$AO$21,16,0)="","",HLOOKUP(AL$1,[1]화!$A$1:$AO$21,16,0))</f>
        <v/>
      </c>
      <c r="AM16" t="str">
        <f>IF(HLOOKUP(AM$1,[1]화!$A$1:$AO$21,16,0)="","",HLOOKUP(AM$1,[1]화!$A$1:$AO$21,16,0))</f>
        <v>Y</v>
      </c>
      <c r="AN16">
        <f>IF(HLOOKUP(AN$1,[1]화!$A$1:$AO$21,16,0)="","",HLOOKUP(AN$1,[1]화!$A$1:$AO$21,16,0))</f>
        <v>4</v>
      </c>
      <c r="AO16" t="str">
        <f>IF(HLOOKUP(AO$1,[1]화!$A$1:$AO$21,16,0)="","",HLOOKUP(AO$1,[1]화!$A$1:$AO$21,16,0))</f>
        <v>01:28:47:10</v>
      </c>
    </row>
    <row r="17" spans="1:41" x14ac:dyDescent="0.3">
      <c r="A17" t="str">
        <f>IF(HLOOKUP(A$1,[1]화!$A$1:$AO$21,17,0)="","",HLOOKUP(A$1,[1]화!$A$1:$AO$21,17,0))</f>
        <v>2023.12.05</v>
      </c>
      <c r="B17" s="1">
        <f>IF(HLOOKUP(B$1,[1]화!$A$1:$AO$21,17,0)="","",HLOOKUP(B$1,[1]화!$A$1:$AO$21,17,0))</f>
        <v>0.89236111111111116</v>
      </c>
      <c r="C17" s="1">
        <f>IF(HLOOKUP(C$1,[1]화!$A$1:$AO$21,17,0)="","",HLOOKUP(C$1,[1]화!$A$1:$AO$21,17,0))</f>
        <v>0.94444444444444453</v>
      </c>
      <c r="D17">
        <f>IF(HLOOKUP(D$1,[1]화!$A$1:$AO$21,17,0)="","",HLOOKUP(D$1,[1]화!$A$1:$AO$21,17,0))</f>
        <v>75</v>
      </c>
      <c r="E17">
        <f>IF(HLOOKUP(E$1,[1]화!$A$1:$AO$21,17,0)="","",HLOOKUP(E$1,[1]화!$A$1:$AO$21,17,0))</f>
        <v>0</v>
      </c>
      <c r="F17" t="str">
        <f>IF(HLOOKUP(F$1,[1]화!$A$1:$AO$21,17,0)="","",HLOOKUP(F$1,[1]화!$A$1:$AO$21,17,0))</f>
        <v>C23-A010</v>
      </c>
      <c r="G17" t="str">
        <f>IF(HLOOKUP(G$1,[1]화!$A$1:$AO$21,17,0)="","",HLOOKUP(G$1,[1]화!$A$1:$AO$21,17,0))</f>
        <v>돈쭐 맛짱뜨러 왔습니다</v>
      </c>
      <c r="H17" t="str">
        <f>IF(HLOOKUP(H$1,[1]화!$A$1:$AO$21,17,0)="","",HLOOKUP(H$1,[1]화!$A$1:$AO$21,17,0))</f>
        <v/>
      </c>
      <c r="I17">
        <f>IF(HLOOKUP(I$1,[1]화!$A$1:$AO$21,17,0)="","",HLOOKUP(I$1,[1]화!$A$1:$AO$21,17,0))</f>
        <v>4</v>
      </c>
      <c r="J17" t="str">
        <f>IF(HLOOKUP(J$1,[1]화!$A$1:$AO$21,17,0)="","",HLOOKUP(J$1,[1]화!$A$1:$AO$21,17,0))</f>
        <v>초방</v>
      </c>
      <c r="K17" t="str">
        <f>IF(HLOOKUP(K$1,[1]화!$A$1:$AO$21,17,0)="","",HLOOKUP(K$1,[1]화!$A$1:$AO$21,17,0))</f>
        <v>본방</v>
      </c>
      <c r="L17" t="str">
        <f>IF(HLOOKUP(L$1,[1]화!$A$1:$AO$21,17,0)="","",HLOOKUP(L$1,[1]화!$A$1:$AO$21,17,0))</f>
        <v/>
      </c>
      <c r="M17" t="str">
        <f>IF(HLOOKUP(M$1,[1]화!$A$1:$AO$21,17,0)="","",HLOOKUP(M$1,[1]화!$A$1:$AO$21,17,0))</f>
        <v/>
      </c>
      <c r="N17" t="str">
        <f>IF(HLOOKUP(N$1,[1]화!$A$1:$AO$21,17,0)="","",HLOOKUP(N$1,[1]화!$A$1:$AO$21,17,0))</f>
        <v/>
      </c>
      <c r="O17" t="str">
        <f>IF(HLOOKUP(O$1,[1]화!$A$1:$AO$21,17,0)="","",HLOOKUP(O$1,[1]화!$A$1:$AO$21,17,0))</f>
        <v/>
      </c>
      <c r="P17" t="str">
        <f>IF(HLOOKUP(P$1,[1]화!$A$1:$AO$21,17,0)="","",HLOOKUP(P$1,[1]화!$A$1:$AO$21,17,0))</f>
        <v/>
      </c>
      <c r="Q17">
        <f>IF(HLOOKUP(Q$1,[1]화!$A$1:$AO$21,17,0)="","",HLOOKUP(Q$1,[1]화!$A$1:$AO$21,17,0))</f>
        <v>75</v>
      </c>
      <c r="R17" t="str">
        <f>IF(HLOOKUP(R$1,[1]화!$A$1:$AO$21,17,0)="","",HLOOKUP(R$1,[1]화!$A$1:$AO$21,17,0))</f>
        <v/>
      </c>
      <c r="S17" t="str">
        <f>IF(HLOOKUP(S$1,[1]화!$A$1:$AO$21,17,0)="","",HLOOKUP(S$1,[1]화!$A$1:$AO$21,17,0))</f>
        <v/>
      </c>
      <c r="T17" t="str">
        <f>IF(HLOOKUP(T$1,[1]화!$A$1:$AO$21,17,0)="","",HLOOKUP(T$1,[1]화!$A$1:$AO$21,17,0))</f>
        <v/>
      </c>
      <c r="U17" t="str">
        <f>IF(HLOOKUP(U$1,[1]화!$A$1:$AO$21,17,0)="","",HLOOKUP(U$1,[1]화!$A$1:$AO$21,17,0))</f>
        <v/>
      </c>
      <c r="V17" t="str">
        <f>IF(HLOOKUP(V$1,[1]화!$A$1:$AO$21,17,0)="","",HLOOKUP(V$1,[1]화!$A$1:$AO$21,17,0))</f>
        <v/>
      </c>
      <c r="W17" t="str">
        <f>IF(HLOOKUP(W$1,[1]화!$A$1:$AO$21,17,0)="","",HLOOKUP(W$1,[1]화!$A$1:$AO$21,17,0))</f>
        <v/>
      </c>
      <c r="X17" t="str">
        <f>IF(HLOOKUP(X$1,[1]화!$A$1:$AO$21,17,0)="","",HLOOKUP(X$1,[1]화!$A$1:$AO$21,17,0))</f>
        <v/>
      </c>
      <c r="Y17" t="str">
        <f>IF(HLOOKUP(Y$1,[1]화!$A$1:$AO$21,17,0)="","",HLOOKUP(Y$1,[1]화!$A$1:$AO$21,17,0))</f>
        <v>정규</v>
      </c>
      <c r="Z17" t="str">
        <f>IF(HLOOKUP(Z$1,[1]화!$A$1:$AO$21,17,0)="","",HLOOKUP(Z$1,[1]화!$A$1:$AO$21,17,0))</f>
        <v>자료</v>
      </c>
      <c r="AA17" t="str">
        <f>IF(HLOOKUP(AA$1,[1]화!$A$1:$AO$21,17,0)="","",HLOOKUP(AA$1,[1]화!$A$1:$AO$21,17,0))</f>
        <v/>
      </c>
      <c r="AB17" t="str">
        <f>IF(HLOOKUP(AB$1,[1]화!$A$1:$AO$21,17,0)="","",HLOOKUP(AB$1,[1]화!$A$1:$AO$21,17,0))</f>
        <v>그룹1</v>
      </c>
      <c r="AC17" t="str">
        <f>IF(HLOOKUP(AC$1,[1]화!$A$1:$AO$21,17,0)="","",HLOOKUP(AC$1,[1]화!$A$1:$AO$21,17,0))</f>
        <v>STEREO</v>
      </c>
      <c r="AD17" t="str">
        <f>IF(HLOOKUP(AD$1,[1]화!$A$1:$AO$21,17,0)="","",HLOOKUP(AD$1,[1]화!$A$1:$AO$21,17,0))</f>
        <v/>
      </c>
      <c r="AE17" s="1" t="str">
        <f>IF(HLOOKUP(AE$1,[1]화!$A$1:$AO$21,17,0)="","",HLOOKUP(AE$1,[1]화!$A$1:$AO$21,17,0))</f>
        <v/>
      </c>
      <c r="AF17">
        <f>IF(HLOOKUP(AF$1,[1]화!$A$1:$AO$21,17,0)="","",HLOOKUP(AF$1,[1]화!$A$1:$AO$21,17,0))</f>
        <v>0.89236111111111116</v>
      </c>
      <c r="AG17" t="str">
        <f>IF(HLOOKUP(AG$1,[1]화!$A$1:$AO$21,17,0)="","",HLOOKUP(AG$1,[1]화!$A$1:$AO$21,17,0))</f>
        <v>None</v>
      </c>
      <c r="AH17" t="str">
        <f>IF(HLOOKUP(AH$1,[1]화!$A$1:$AO$21,17,0)="","",HLOOKUP(AH$1,[1]화!$A$1:$AO$21,17,0))</f>
        <v>Y</v>
      </c>
      <c r="AI17" s="1" t="str">
        <f>IF(HLOOKUP(AI$1,[1]화!$A$1:$AO$21,17,0)="","",HLOOKUP(AI$1,[1]화!$A$1:$AO$21,17,0))</f>
        <v/>
      </c>
      <c r="AJ17">
        <f>IF(HLOOKUP(AJ$1,[1]화!$A$1:$AO$21,17,0)="","",HLOOKUP(AJ$1,[1]화!$A$1:$AO$21,17,0))</f>
        <v>0.89236111111111116</v>
      </c>
      <c r="AK17">
        <f>IF(HLOOKUP(AK$1,[1]화!$A$1:$AO$21,17,0)="","",HLOOKUP(AK$1,[1]화!$A$1:$AO$21,17,0))</f>
        <v>1</v>
      </c>
      <c r="AL17" t="str">
        <f>IF(HLOOKUP(AL$1,[1]화!$A$1:$AO$21,17,0)="","",HLOOKUP(AL$1,[1]화!$A$1:$AO$21,17,0))</f>
        <v/>
      </c>
      <c r="AM17" t="str">
        <f>IF(HLOOKUP(AM$1,[1]화!$A$1:$AO$21,17,0)="","",HLOOKUP(AM$1,[1]화!$A$1:$AO$21,17,0))</f>
        <v>Y</v>
      </c>
      <c r="AN17">
        <f>IF(HLOOKUP(AN$1,[1]화!$A$1:$AO$21,17,0)="","",HLOOKUP(AN$1,[1]화!$A$1:$AO$21,17,0))</f>
        <v>0</v>
      </c>
      <c r="AO17" t="str">
        <f>IF(HLOOKUP(AO$1,[1]화!$A$1:$AO$21,17,0)="","",HLOOKUP(AO$1,[1]화!$A$1:$AO$21,17,0))</f>
        <v>00:00:00:00</v>
      </c>
    </row>
    <row r="18" spans="1:41" x14ac:dyDescent="0.3">
      <c r="A18" t="str">
        <f>IF(HLOOKUP(A$1,[1]화!$A$1:$AO$21,18,0)="","",HLOOKUP(A$1,[1]화!$A$1:$AO$21,18,0))</f>
        <v>2023.12.05</v>
      </c>
      <c r="B18" s="1">
        <f>IF(HLOOKUP(B$1,[1]화!$A$1:$AO$21,18,0)="","",HLOOKUP(B$1,[1]화!$A$1:$AO$21,18,0))</f>
        <v>0.94444444444444453</v>
      </c>
      <c r="C18" s="1">
        <f>IF(HLOOKUP(C$1,[1]화!$A$1:$AO$21,18,0)="","",HLOOKUP(C$1,[1]화!$A$1:$AO$21,18,0))</f>
        <v>0.99652777777777779</v>
      </c>
      <c r="D18">
        <f>IF(HLOOKUP(D$1,[1]화!$A$1:$AO$21,18,0)="","",HLOOKUP(D$1,[1]화!$A$1:$AO$21,18,0))</f>
        <v>75</v>
      </c>
      <c r="E18">
        <f>IF(HLOOKUP(E$1,[1]화!$A$1:$AO$21,18,0)="","",HLOOKUP(E$1,[1]화!$A$1:$AO$21,18,0))</f>
        <v>75</v>
      </c>
      <c r="F18" t="str">
        <f>IF(HLOOKUP(F$1,[1]화!$A$1:$AO$21,18,0)="","",HLOOKUP(F$1,[1]화!$A$1:$AO$21,18,0))</f>
        <v>D23-B016</v>
      </c>
      <c r="G18" t="str">
        <f>IF(HLOOKUP(G$1,[1]화!$A$1:$AO$21,18,0)="","",HLOOKUP(G$1,[1]화!$A$1:$AO$21,18,0))</f>
        <v>혼례대첩</v>
      </c>
      <c r="H18" t="str">
        <f>IF(HLOOKUP(H$1,[1]화!$A$1:$AO$21,18,0)="","",HLOOKUP(H$1,[1]화!$A$1:$AO$21,18,0))</f>
        <v>10회</v>
      </c>
      <c r="I18">
        <f>IF(HLOOKUP(I$1,[1]화!$A$1:$AO$21,18,0)="","",HLOOKUP(I$1,[1]화!$A$1:$AO$21,18,0))</f>
        <v>10</v>
      </c>
      <c r="J18" t="str">
        <f>IF(HLOOKUP(J$1,[1]화!$A$1:$AO$21,18,0)="","",HLOOKUP(J$1,[1]화!$A$1:$AO$21,18,0))</f>
        <v>순환</v>
      </c>
      <c r="K18" t="str">
        <f>IF(HLOOKUP(K$1,[1]화!$A$1:$AO$21,18,0)="","",HLOOKUP(K$1,[1]화!$A$1:$AO$21,18,0))</f>
        <v>재방</v>
      </c>
      <c r="L18" t="str">
        <f>IF(HLOOKUP(L$1,[1]화!$A$1:$AO$21,18,0)="","",HLOOKUP(L$1,[1]화!$A$1:$AO$21,18,0))</f>
        <v>HD</v>
      </c>
      <c r="M18" t="str">
        <f>IF(HLOOKUP(M$1,[1]화!$A$1:$AO$21,18,0)="","",HLOOKUP(M$1,[1]화!$A$1:$AO$21,18,0))</f>
        <v>N</v>
      </c>
      <c r="N18" t="str">
        <f>IF(HLOOKUP(N$1,[1]화!$A$1:$AO$21,18,0)="","",HLOOKUP(N$1,[1]화!$A$1:$AO$21,18,0))</f>
        <v>N</v>
      </c>
      <c r="O18" t="str">
        <f>IF(HLOOKUP(O$1,[1]화!$A$1:$AO$21,18,0)="","",HLOOKUP(O$1,[1]화!$A$1:$AO$21,18,0))</f>
        <v>N</v>
      </c>
      <c r="P18" t="str">
        <f>IF(HLOOKUP(P$1,[1]화!$A$1:$AO$21,18,0)="","",HLOOKUP(P$1,[1]화!$A$1:$AO$21,18,0))</f>
        <v>15 세</v>
      </c>
      <c r="Q18">
        <f>IF(HLOOKUP(Q$1,[1]화!$A$1:$AO$21,18,0)="","",HLOOKUP(Q$1,[1]화!$A$1:$AO$21,18,0))</f>
        <v>75</v>
      </c>
      <c r="R18" t="str">
        <f>IF(HLOOKUP(R$1,[1]화!$A$1:$AO$21,18,0)="","",HLOOKUP(R$1,[1]화!$A$1:$AO$21,18,0))</f>
        <v/>
      </c>
      <c r="S18" t="str">
        <f>IF(HLOOKUP(S$1,[1]화!$A$1:$AO$21,18,0)="","",HLOOKUP(S$1,[1]화!$A$1:$AO$21,18,0))</f>
        <v>Y</v>
      </c>
      <c r="T18" t="str">
        <f>IF(HLOOKUP(T$1,[1]화!$A$1:$AO$21,18,0)="","",HLOOKUP(T$1,[1]화!$A$1:$AO$21,18,0))</f>
        <v>Y</v>
      </c>
      <c r="U18" t="str">
        <f>IF(HLOOKUP(U$1,[1]화!$A$1:$AO$21,18,0)="","",HLOOKUP(U$1,[1]화!$A$1:$AO$21,18,0))</f>
        <v>Y</v>
      </c>
      <c r="V18" t="str">
        <f>IF(HLOOKUP(V$1,[1]화!$A$1:$AO$21,18,0)="","",HLOOKUP(V$1,[1]화!$A$1:$AO$21,18,0))</f>
        <v>N</v>
      </c>
      <c r="W18" t="str">
        <f>IF(HLOOKUP(W$1,[1]화!$A$1:$AO$21,18,0)="","",HLOOKUP(W$1,[1]화!$A$1:$AO$21,18,0))</f>
        <v>Y</v>
      </c>
      <c r="X18" t="str">
        <f>IF(HLOOKUP(X$1,[1]화!$A$1:$AO$21,18,0)="","",HLOOKUP(X$1,[1]화!$A$1:$AO$21,18,0))</f>
        <v/>
      </c>
      <c r="Y18" t="str">
        <f>IF(HLOOKUP(Y$1,[1]화!$A$1:$AO$21,18,0)="","",HLOOKUP(Y$1,[1]화!$A$1:$AO$21,18,0))</f>
        <v>정규</v>
      </c>
      <c r="Z18" t="str">
        <f>IF(HLOOKUP(Z$1,[1]화!$A$1:$AO$21,18,0)="","",HLOOKUP(Z$1,[1]화!$A$1:$AO$21,18,0))</f>
        <v>자료</v>
      </c>
      <c r="AA18" t="str">
        <f>IF(HLOOKUP(AA$1,[1]화!$A$1:$AO$21,18,0)="","",HLOOKUP(AA$1,[1]화!$A$1:$AO$21,18,0))</f>
        <v/>
      </c>
      <c r="AB18" t="str">
        <f>IF(HLOOKUP(AB$1,[1]화!$A$1:$AO$21,18,0)="","",HLOOKUP(AB$1,[1]화!$A$1:$AO$21,18,0))</f>
        <v>그룹1</v>
      </c>
      <c r="AC18" t="str">
        <f>IF(HLOOKUP(AC$1,[1]화!$A$1:$AO$21,18,0)="","",HLOOKUP(AC$1,[1]화!$A$1:$AO$21,18,0))</f>
        <v>STEREO</v>
      </c>
      <c r="AD18" t="str">
        <f>IF(HLOOKUP(AD$1,[1]화!$A$1:$AO$21,18,0)="","",HLOOKUP(AD$1,[1]화!$A$1:$AO$21,18,0))</f>
        <v/>
      </c>
      <c r="AE18" s="1" t="str">
        <f>IF(HLOOKUP(AE$1,[1]화!$A$1:$AO$21,18,0)="","",HLOOKUP(AE$1,[1]화!$A$1:$AO$21,18,0))</f>
        <v/>
      </c>
      <c r="AF18">
        <f>IF(HLOOKUP(AF$1,[1]화!$A$1:$AO$21,18,0)="","",HLOOKUP(AF$1,[1]화!$A$1:$AO$21,18,0))</f>
        <v>0.94444444444444453</v>
      </c>
      <c r="AG18" t="str">
        <f>IF(HLOOKUP(AG$1,[1]화!$A$1:$AO$21,18,0)="","",HLOOKUP(AG$1,[1]화!$A$1:$AO$21,18,0))</f>
        <v>None</v>
      </c>
      <c r="AH18" t="str">
        <f>IF(HLOOKUP(AH$1,[1]화!$A$1:$AO$21,18,0)="","",HLOOKUP(AH$1,[1]화!$A$1:$AO$21,18,0))</f>
        <v>Y</v>
      </c>
      <c r="AI18" s="1" t="str">
        <f>IF(HLOOKUP(AI$1,[1]화!$A$1:$AO$21,18,0)="","",HLOOKUP(AI$1,[1]화!$A$1:$AO$21,18,0))</f>
        <v/>
      </c>
      <c r="AJ18">
        <f>IF(HLOOKUP(AJ$1,[1]화!$A$1:$AO$21,18,0)="","",HLOOKUP(AJ$1,[1]화!$A$1:$AO$21,18,0))</f>
        <v>0.94444444444444453</v>
      </c>
      <c r="AK18">
        <f>IF(HLOOKUP(AK$1,[1]화!$A$1:$AO$21,18,0)="","",HLOOKUP(AK$1,[1]화!$A$1:$AO$21,18,0))</f>
        <v>1</v>
      </c>
      <c r="AL18" t="str">
        <f>IF(HLOOKUP(AL$1,[1]화!$A$1:$AO$21,18,0)="","",HLOOKUP(AL$1,[1]화!$A$1:$AO$21,18,0))</f>
        <v/>
      </c>
      <c r="AM18" t="str">
        <f>IF(HLOOKUP(AM$1,[1]화!$A$1:$AO$21,18,0)="","",HLOOKUP(AM$1,[1]화!$A$1:$AO$21,18,0))</f>
        <v>Y</v>
      </c>
      <c r="AN18">
        <f>IF(HLOOKUP(AN$1,[1]화!$A$1:$AO$21,18,0)="","",HLOOKUP(AN$1,[1]화!$A$1:$AO$21,18,0))</f>
        <v>3</v>
      </c>
      <c r="AO18" t="str">
        <f>IF(HLOOKUP(AO$1,[1]화!$A$1:$AO$21,18,0)="","",HLOOKUP(AO$1,[1]화!$A$1:$AO$21,18,0))</f>
        <v>01:02:37:05</v>
      </c>
    </row>
    <row r="19" spans="1:41" x14ac:dyDescent="0.3">
      <c r="A19" t="str">
        <f>IF(HLOOKUP(A$1,[1]화!$A$1:$AO$21,19,0)="","",HLOOKUP(A$1,[1]화!$A$1:$AO$21,19,0))</f>
        <v>2023.12.05</v>
      </c>
      <c r="B19" s="1">
        <f>IF(HLOOKUP(B$1,[1]화!$A$1:$AO$21,19,0)="","",HLOOKUP(B$1,[1]화!$A$1:$AO$21,19,0))</f>
        <v>0.99652777777777779</v>
      </c>
      <c r="C19" s="1">
        <f>IF(HLOOKUP(C$1,[1]화!$A$1:$AO$21,19,0)="","",HLOOKUP(C$1,[1]화!$A$1:$AO$21,19,0))</f>
        <v>1.0486111111111112</v>
      </c>
      <c r="D19">
        <f>IF(HLOOKUP(D$1,[1]화!$A$1:$AO$21,19,0)="","",HLOOKUP(D$1,[1]화!$A$1:$AO$21,19,0))</f>
        <v>75</v>
      </c>
      <c r="E19">
        <f>IF(HLOOKUP(E$1,[1]화!$A$1:$AO$21,19,0)="","",HLOOKUP(E$1,[1]화!$A$1:$AO$21,19,0))</f>
        <v>75</v>
      </c>
      <c r="F19" t="str">
        <f>IF(HLOOKUP(F$1,[1]화!$A$1:$AO$21,19,0)="","",HLOOKUP(F$1,[1]화!$A$1:$AO$21,19,0))</f>
        <v>D23-B016</v>
      </c>
      <c r="G19" t="str">
        <f>IF(HLOOKUP(G$1,[1]화!$A$1:$AO$21,19,0)="","",HLOOKUP(G$1,[1]화!$A$1:$AO$21,19,0))</f>
        <v>혼례대첩</v>
      </c>
      <c r="H19" t="str">
        <f>IF(HLOOKUP(H$1,[1]화!$A$1:$AO$21,19,0)="","",HLOOKUP(H$1,[1]화!$A$1:$AO$21,19,0))</f>
        <v>11회</v>
      </c>
      <c r="I19">
        <f>IF(HLOOKUP(I$1,[1]화!$A$1:$AO$21,19,0)="","",HLOOKUP(I$1,[1]화!$A$1:$AO$21,19,0))</f>
        <v>11</v>
      </c>
      <c r="J19" t="str">
        <f>IF(HLOOKUP(J$1,[1]화!$A$1:$AO$21,19,0)="","",HLOOKUP(J$1,[1]화!$A$1:$AO$21,19,0))</f>
        <v>초방</v>
      </c>
      <c r="K19" t="str">
        <f>IF(HLOOKUP(K$1,[1]화!$A$1:$AO$21,19,0)="","",HLOOKUP(K$1,[1]화!$A$1:$AO$21,19,0))</f>
        <v>본방</v>
      </c>
      <c r="L19" t="str">
        <f>IF(HLOOKUP(L$1,[1]화!$A$1:$AO$21,19,0)="","",HLOOKUP(L$1,[1]화!$A$1:$AO$21,19,0))</f>
        <v>HD</v>
      </c>
      <c r="M19" t="str">
        <f>IF(HLOOKUP(M$1,[1]화!$A$1:$AO$21,19,0)="","",HLOOKUP(M$1,[1]화!$A$1:$AO$21,19,0))</f>
        <v>N</v>
      </c>
      <c r="N19" t="str">
        <f>IF(HLOOKUP(N$1,[1]화!$A$1:$AO$21,19,0)="","",HLOOKUP(N$1,[1]화!$A$1:$AO$21,19,0))</f>
        <v>N</v>
      </c>
      <c r="O19" t="str">
        <f>IF(HLOOKUP(O$1,[1]화!$A$1:$AO$21,19,0)="","",HLOOKUP(O$1,[1]화!$A$1:$AO$21,19,0))</f>
        <v>N</v>
      </c>
      <c r="P19" t="str">
        <f>IF(HLOOKUP(P$1,[1]화!$A$1:$AO$21,19,0)="","",HLOOKUP(P$1,[1]화!$A$1:$AO$21,19,0))</f>
        <v>15 세</v>
      </c>
      <c r="Q19">
        <f>IF(HLOOKUP(Q$1,[1]화!$A$1:$AO$21,19,0)="","",HLOOKUP(Q$1,[1]화!$A$1:$AO$21,19,0))</f>
        <v>75</v>
      </c>
      <c r="R19" t="str">
        <f>IF(HLOOKUP(R$1,[1]화!$A$1:$AO$21,19,0)="","",HLOOKUP(R$1,[1]화!$A$1:$AO$21,19,0))</f>
        <v/>
      </c>
      <c r="S19" t="str">
        <f>IF(HLOOKUP(S$1,[1]화!$A$1:$AO$21,19,0)="","",HLOOKUP(S$1,[1]화!$A$1:$AO$21,19,0))</f>
        <v>Y</v>
      </c>
      <c r="T19" t="str">
        <f>IF(HLOOKUP(T$1,[1]화!$A$1:$AO$21,19,0)="","",HLOOKUP(T$1,[1]화!$A$1:$AO$21,19,0))</f>
        <v>Y</v>
      </c>
      <c r="U19" t="str">
        <f>IF(HLOOKUP(U$1,[1]화!$A$1:$AO$21,19,0)="","",HLOOKUP(U$1,[1]화!$A$1:$AO$21,19,0))</f>
        <v>Y</v>
      </c>
      <c r="V19" t="str">
        <f>IF(HLOOKUP(V$1,[1]화!$A$1:$AO$21,19,0)="","",HLOOKUP(V$1,[1]화!$A$1:$AO$21,19,0))</f>
        <v>N</v>
      </c>
      <c r="W19" t="str">
        <f>IF(HLOOKUP(W$1,[1]화!$A$1:$AO$21,19,0)="","",HLOOKUP(W$1,[1]화!$A$1:$AO$21,19,0))</f>
        <v>Y</v>
      </c>
      <c r="X19" t="str">
        <f>IF(HLOOKUP(X$1,[1]화!$A$1:$AO$21,19,0)="","",HLOOKUP(X$1,[1]화!$A$1:$AO$21,19,0))</f>
        <v/>
      </c>
      <c r="Y19" t="str">
        <f>IF(HLOOKUP(Y$1,[1]화!$A$1:$AO$21,19,0)="","",HLOOKUP(Y$1,[1]화!$A$1:$AO$21,19,0))</f>
        <v>정규</v>
      </c>
      <c r="Z19" t="str">
        <f>IF(HLOOKUP(Z$1,[1]화!$A$1:$AO$21,19,0)="","",HLOOKUP(Z$1,[1]화!$A$1:$AO$21,19,0))</f>
        <v>자료</v>
      </c>
      <c r="AA19" t="str">
        <f>IF(HLOOKUP(AA$1,[1]화!$A$1:$AO$21,19,0)="","",HLOOKUP(AA$1,[1]화!$A$1:$AO$21,19,0))</f>
        <v/>
      </c>
      <c r="AB19" t="str">
        <f>IF(HLOOKUP(AB$1,[1]화!$A$1:$AO$21,19,0)="","",HLOOKUP(AB$1,[1]화!$A$1:$AO$21,19,0))</f>
        <v>그룹1</v>
      </c>
      <c r="AC19" t="str">
        <f>IF(HLOOKUP(AC$1,[1]화!$A$1:$AO$21,19,0)="","",HLOOKUP(AC$1,[1]화!$A$1:$AO$21,19,0))</f>
        <v>STEREO</v>
      </c>
      <c r="AD19" t="str">
        <f>IF(HLOOKUP(AD$1,[1]화!$A$1:$AO$21,19,0)="","",HLOOKUP(AD$1,[1]화!$A$1:$AO$21,19,0))</f>
        <v/>
      </c>
      <c r="AE19" s="1" t="str">
        <f>IF(HLOOKUP(AE$1,[1]화!$A$1:$AO$21,19,0)="","",HLOOKUP(AE$1,[1]화!$A$1:$AO$21,19,0))</f>
        <v/>
      </c>
      <c r="AF19">
        <f>IF(HLOOKUP(AF$1,[1]화!$A$1:$AO$21,19,0)="","",HLOOKUP(AF$1,[1]화!$A$1:$AO$21,19,0))</f>
        <v>0.99652777777777779</v>
      </c>
      <c r="AG19" t="str">
        <f>IF(HLOOKUP(AG$1,[1]화!$A$1:$AO$21,19,0)="","",HLOOKUP(AG$1,[1]화!$A$1:$AO$21,19,0))</f>
        <v>None</v>
      </c>
      <c r="AH19" t="str">
        <f>IF(HLOOKUP(AH$1,[1]화!$A$1:$AO$21,19,0)="","",HLOOKUP(AH$1,[1]화!$A$1:$AO$21,19,0))</f>
        <v>Y</v>
      </c>
      <c r="AI19" s="1" t="str">
        <f>IF(HLOOKUP(AI$1,[1]화!$A$1:$AO$21,19,0)="","",HLOOKUP(AI$1,[1]화!$A$1:$AO$21,19,0))</f>
        <v/>
      </c>
      <c r="AJ19">
        <f>IF(HLOOKUP(AJ$1,[1]화!$A$1:$AO$21,19,0)="","",HLOOKUP(AJ$1,[1]화!$A$1:$AO$21,19,0))</f>
        <v>0.99652777777777779</v>
      </c>
      <c r="AK19">
        <f>IF(HLOOKUP(AK$1,[1]화!$A$1:$AO$21,19,0)="","",HLOOKUP(AK$1,[1]화!$A$1:$AO$21,19,0))</f>
        <v>1</v>
      </c>
      <c r="AL19" t="str">
        <f>IF(HLOOKUP(AL$1,[1]화!$A$1:$AO$21,19,0)="","",HLOOKUP(AL$1,[1]화!$A$1:$AO$21,19,0))</f>
        <v/>
      </c>
      <c r="AM19" t="str">
        <f>IF(HLOOKUP(AM$1,[1]화!$A$1:$AO$21,19,0)="","",HLOOKUP(AM$1,[1]화!$A$1:$AO$21,19,0))</f>
        <v>Y</v>
      </c>
      <c r="AN19">
        <f>IF(HLOOKUP(AN$1,[1]화!$A$1:$AO$21,19,0)="","",HLOOKUP(AN$1,[1]화!$A$1:$AO$21,19,0))</f>
        <v>3</v>
      </c>
      <c r="AO19" t="str">
        <f>IF(HLOOKUP(AO$1,[1]화!$A$1:$AO$21,19,0)="","",HLOOKUP(AO$1,[1]화!$A$1:$AO$21,19,0))</f>
        <v>01:02:48:24</v>
      </c>
    </row>
    <row r="20" spans="1:41" x14ac:dyDescent="0.3">
      <c r="A20" t="str">
        <f>IF(HLOOKUP(A$1,[1]화!$A$1:$AO$21,20,0)="","",HLOOKUP(A$1,[1]화!$A$1:$AO$21,20,0))</f>
        <v>2023.12.05</v>
      </c>
      <c r="B20" s="1">
        <f>IF(HLOOKUP(B$1,[1]화!$A$1:$AO$21,20,0)="","",HLOOKUP(B$1,[1]화!$A$1:$AO$21,20,0))</f>
        <v>1.0486111111111112</v>
      </c>
      <c r="C20" s="1">
        <f>IF(HLOOKUP(C$1,[1]화!$A$1:$AO$21,20,0)="","",HLOOKUP(C$1,[1]화!$A$1:$AO$21,20,0))</f>
        <v>1.0833333333333333</v>
      </c>
      <c r="D20">
        <f>IF(HLOOKUP(D$1,[1]화!$A$1:$AO$21,20,0)="","",HLOOKUP(D$1,[1]화!$A$1:$AO$21,20,0))</f>
        <v>50</v>
      </c>
      <c r="E20">
        <f>IF(HLOOKUP(E$1,[1]화!$A$1:$AO$21,20,0)="","",HLOOKUP(E$1,[1]화!$A$1:$AO$21,20,0))</f>
        <v>75</v>
      </c>
      <c r="F20" t="str">
        <f>IF(HLOOKUP(F$1,[1]화!$A$1:$AO$21,20,0)="","",HLOOKUP(F$1,[1]화!$A$1:$AO$21,20,0))</f>
        <v>D23-B016</v>
      </c>
      <c r="G20" t="str">
        <f>IF(HLOOKUP(G$1,[1]화!$A$1:$AO$21,20,0)="","",HLOOKUP(G$1,[1]화!$A$1:$AO$21,20,0))</f>
        <v>혼례대첩</v>
      </c>
      <c r="H20" t="str">
        <f>IF(HLOOKUP(H$1,[1]화!$A$1:$AO$21,20,0)="","",HLOOKUP(H$1,[1]화!$A$1:$AO$21,20,0))</f>
        <v>11회</v>
      </c>
      <c r="I20">
        <f>IF(HLOOKUP(I$1,[1]화!$A$1:$AO$21,20,0)="","",HLOOKUP(I$1,[1]화!$A$1:$AO$21,20,0))</f>
        <v>11</v>
      </c>
      <c r="J20" t="str">
        <f>IF(HLOOKUP(J$1,[1]화!$A$1:$AO$21,20,0)="","",HLOOKUP(J$1,[1]화!$A$1:$AO$21,20,0))</f>
        <v>순환</v>
      </c>
      <c r="K20" t="str">
        <f>IF(HLOOKUP(K$1,[1]화!$A$1:$AO$21,20,0)="","",HLOOKUP(K$1,[1]화!$A$1:$AO$21,20,0))</f>
        <v>재방</v>
      </c>
      <c r="L20" t="str">
        <f>IF(HLOOKUP(L$1,[1]화!$A$1:$AO$21,20,0)="","",HLOOKUP(L$1,[1]화!$A$1:$AO$21,20,0))</f>
        <v>HD</v>
      </c>
      <c r="M20" t="str">
        <f>IF(HLOOKUP(M$1,[1]화!$A$1:$AO$21,20,0)="","",HLOOKUP(M$1,[1]화!$A$1:$AO$21,20,0))</f>
        <v>N</v>
      </c>
      <c r="N20" t="str">
        <f>IF(HLOOKUP(N$1,[1]화!$A$1:$AO$21,20,0)="","",HLOOKUP(N$1,[1]화!$A$1:$AO$21,20,0))</f>
        <v>N</v>
      </c>
      <c r="O20" t="str">
        <f>IF(HLOOKUP(O$1,[1]화!$A$1:$AO$21,20,0)="","",HLOOKUP(O$1,[1]화!$A$1:$AO$21,20,0))</f>
        <v>N</v>
      </c>
      <c r="P20" t="str">
        <f>IF(HLOOKUP(P$1,[1]화!$A$1:$AO$21,20,0)="","",HLOOKUP(P$1,[1]화!$A$1:$AO$21,20,0))</f>
        <v>15 세</v>
      </c>
      <c r="Q20">
        <f>IF(HLOOKUP(Q$1,[1]화!$A$1:$AO$21,20,0)="","",HLOOKUP(Q$1,[1]화!$A$1:$AO$21,20,0))</f>
        <v>50</v>
      </c>
      <c r="R20" t="str">
        <f>IF(HLOOKUP(R$1,[1]화!$A$1:$AO$21,20,0)="","",HLOOKUP(R$1,[1]화!$A$1:$AO$21,20,0))</f>
        <v/>
      </c>
      <c r="S20" t="str">
        <f>IF(HLOOKUP(S$1,[1]화!$A$1:$AO$21,20,0)="","",HLOOKUP(S$1,[1]화!$A$1:$AO$21,20,0))</f>
        <v>Y</v>
      </c>
      <c r="T20" t="str">
        <f>IF(HLOOKUP(T$1,[1]화!$A$1:$AO$21,20,0)="","",HLOOKUP(T$1,[1]화!$A$1:$AO$21,20,0))</f>
        <v>Y</v>
      </c>
      <c r="U20" t="str">
        <f>IF(HLOOKUP(U$1,[1]화!$A$1:$AO$21,20,0)="","",HLOOKUP(U$1,[1]화!$A$1:$AO$21,20,0))</f>
        <v>Y</v>
      </c>
      <c r="V20" t="str">
        <f>IF(HLOOKUP(V$1,[1]화!$A$1:$AO$21,20,0)="","",HLOOKUP(V$1,[1]화!$A$1:$AO$21,20,0))</f>
        <v>N</v>
      </c>
      <c r="W20" t="str">
        <f>IF(HLOOKUP(W$1,[1]화!$A$1:$AO$21,20,0)="","",HLOOKUP(W$1,[1]화!$A$1:$AO$21,20,0))</f>
        <v>Y</v>
      </c>
      <c r="X20" t="str">
        <f>IF(HLOOKUP(X$1,[1]화!$A$1:$AO$21,20,0)="","",HLOOKUP(X$1,[1]화!$A$1:$AO$21,20,0))</f>
        <v/>
      </c>
      <c r="Y20" t="str">
        <f>IF(HLOOKUP(Y$1,[1]화!$A$1:$AO$21,20,0)="","",HLOOKUP(Y$1,[1]화!$A$1:$AO$21,20,0))</f>
        <v>정규</v>
      </c>
      <c r="Z20" t="str">
        <f>IF(HLOOKUP(Z$1,[1]화!$A$1:$AO$21,20,0)="","",HLOOKUP(Z$1,[1]화!$A$1:$AO$21,20,0))</f>
        <v>자료</v>
      </c>
      <c r="AA20" t="str">
        <f>IF(HLOOKUP(AA$1,[1]화!$A$1:$AO$21,20,0)="","",HLOOKUP(AA$1,[1]화!$A$1:$AO$21,20,0))</f>
        <v/>
      </c>
      <c r="AB20" t="str">
        <f>IF(HLOOKUP(AB$1,[1]화!$A$1:$AO$21,20,0)="","",HLOOKUP(AB$1,[1]화!$A$1:$AO$21,20,0))</f>
        <v>그룹1</v>
      </c>
      <c r="AC20" t="str">
        <f>IF(HLOOKUP(AC$1,[1]화!$A$1:$AO$21,20,0)="","",HLOOKUP(AC$1,[1]화!$A$1:$AO$21,20,0))</f>
        <v>STEREO</v>
      </c>
      <c r="AD20" t="str">
        <f>IF(HLOOKUP(AD$1,[1]화!$A$1:$AO$21,20,0)="","",HLOOKUP(AD$1,[1]화!$A$1:$AO$21,20,0))</f>
        <v/>
      </c>
      <c r="AE20" s="1" t="str">
        <f>IF(HLOOKUP(AE$1,[1]화!$A$1:$AO$21,20,0)="","",HLOOKUP(AE$1,[1]화!$A$1:$AO$21,20,0))</f>
        <v/>
      </c>
      <c r="AF20">
        <f>IF(HLOOKUP(AF$1,[1]화!$A$1:$AO$21,20,0)="","",HLOOKUP(AF$1,[1]화!$A$1:$AO$21,20,0))</f>
        <v>1.0486111111111112</v>
      </c>
      <c r="AG20" t="str">
        <f>IF(HLOOKUP(AG$1,[1]화!$A$1:$AO$21,20,0)="","",HLOOKUP(AG$1,[1]화!$A$1:$AO$21,20,0))</f>
        <v>None</v>
      </c>
      <c r="AH20" t="str">
        <f>IF(HLOOKUP(AH$1,[1]화!$A$1:$AO$21,20,0)="","",HLOOKUP(AH$1,[1]화!$A$1:$AO$21,20,0))</f>
        <v>Y</v>
      </c>
      <c r="AI20" s="1" t="str">
        <f>IF(HLOOKUP(AI$1,[1]화!$A$1:$AO$21,20,0)="","",HLOOKUP(AI$1,[1]화!$A$1:$AO$21,20,0))</f>
        <v/>
      </c>
      <c r="AJ20">
        <f>IF(HLOOKUP(AJ$1,[1]화!$A$1:$AO$21,20,0)="","",HLOOKUP(AJ$1,[1]화!$A$1:$AO$21,20,0))</f>
        <v>4.8611111111111112E-2</v>
      </c>
      <c r="AK20">
        <f>IF(HLOOKUP(AK$1,[1]화!$A$1:$AO$21,20,0)="","",HLOOKUP(AK$1,[1]화!$A$1:$AO$21,20,0))</f>
        <v>1</v>
      </c>
      <c r="AL20" t="str">
        <f>IF(HLOOKUP(AL$1,[1]화!$A$1:$AO$21,20,0)="","",HLOOKUP(AL$1,[1]화!$A$1:$AO$21,20,0))</f>
        <v/>
      </c>
      <c r="AM20" t="str">
        <f>IF(HLOOKUP(AM$1,[1]화!$A$1:$AO$21,20,0)="","",HLOOKUP(AM$1,[1]화!$A$1:$AO$21,20,0))</f>
        <v>Y</v>
      </c>
      <c r="AN20">
        <f>IF(HLOOKUP(AN$1,[1]화!$A$1:$AO$21,20,0)="","",HLOOKUP(AN$1,[1]화!$A$1:$AO$21,20,0))</f>
        <v>3</v>
      </c>
      <c r="AO20" t="str">
        <f>IF(HLOOKUP(AO$1,[1]화!$A$1:$AO$21,20,0)="","",HLOOKUP(AO$1,[1]화!$A$1:$AO$21,20,0))</f>
        <v>01:02:48:24</v>
      </c>
    </row>
    <row r="21" spans="1:41" x14ac:dyDescent="0.3">
      <c r="A21" t="str">
        <f>IF(HLOOKUP(A$1,[1]화!$A$1:$AO$21,21,0)="","",HLOOKUP(A$1,[1]화!$A$1:$AO$21,21,0))</f>
        <v/>
      </c>
      <c r="B21" s="1" t="str">
        <f>IF(HLOOKUP(B$1,[1]화!$A$1:$AO$21,21,0)="","",HLOOKUP(B$1,[1]화!$A$1:$AO$21,21,0))</f>
        <v/>
      </c>
      <c r="C21" s="1" t="str">
        <f>IF(HLOOKUP(C$1,[1]화!$A$1:$AO$21,21,0)="","",HLOOKUP(C$1,[1]화!$A$1:$AO$21,21,0))</f>
        <v/>
      </c>
      <c r="D21" t="str">
        <f>IF(HLOOKUP(D$1,[1]화!$A$1:$AO$21,21,0)="","",HLOOKUP(D$1,[1]화!$A$1:$AO$21,21,0))</f>
        <v/>
      </c>
      <c r="E21" t="str">
        <f>IF(HLOOKUP(E$1,[1]화!$A$1:$AO$21,21,0)="","",HLOOKUP(E$1,[1]화!$A$1:$AO$21,21,0))</f>
        <v/>
      </c>
      <c r="F21" t="str">
        <f>IF(HLOOKUP(F$1,[1]화!$A$1:$AO$21,21,0)="","",HLOOKUP(F$1,[1]화!$A$1:$AO$21,21,0))</f>
        <v/>
      </c>
      <c r="G21" t="str">
        <f>IF(HLOOKUP(G$1,[1]화!$A$1:$AO$21,21,0)="","",HLOOKUP(G$1,[1]화!$A$1:$AO$21,21,0))</f>
        <v/>
      </c>
      <c r="H21" t="str">
        <f>IF(HLOOKUP(H$1,[1]화!$A$1:$AO$21,21,0)="","",HLOOKUP(H$1,[1]화!$A$1:$AO$21,21,0))</f>
        <v/>
      </c>
      <c r="I21" t="str">
        <f>IF(HLOOKUP(I$1,[1]화!$A$1:$AO$21,21,0)="","",HLOOKUP(I$1,[1]화!$A$1:$AO$21,21,0))</f>
        <v/>
      </c>
      <c r="J21" t="str">
        <f>IF(HLOOKUP(J$1,[1]화!$A$1:$AO$21,21,0)="","",HLOOKUP(J$1,[1]화!$A$1:$AO$21,21,0))</f>
        <v/>
      </c>
      <c r="K21" t="str">
        <f>IF(HLOOKUP(K$1,[1]화!$A$1:$AO$21,21,0)="","",HLOOKUP(K$1,[1]화!$A$1:$AO$21,21,0))</f>
        <v/>
      </c>
      <c r="L21" t="str">
        <f>IF(HLOOKUP(L$1,[1]화!$A$1:$AO$21,21,0)="","",HLOOKUP(L$1,[1]화!$A$1:$AO$21,21,0))</f>
        <v/>
      </c>
      <c r="M21" t="str">
        <f>IF(HLOOKUP(M$1,[1]화!$A$1:$AO$21,21,0)="","",HLOOKUP(M$1,[1]화!$A$1:$AO$21,21,0))</f>
        <v/>
      </c>
      <c r="N21" t="str">
        <f>IF(HLOOKUP(N$1,[1]화!$A$1:$AO$21,21,0)="","",HLOOKUP(N$1,[1]화!$A$1:$AO$21,21,0))</f>
        <v/>
      </c>
      <c r="O21" t="str">
        <f>IF(HLOOKUP(O$1,[1]화!$A$1:$AO$21,21,0)="","",HLOOKUP(O$1,[1]화!$A$1:$AO$21,21,0))</f>
        <v/>
      </c>
      <c r="P21" t="str">
        <f>IF(HLOOKUP(P$1,[1]화!$A$1:$AO$21,21,0)="","",HLOOKUP(P$1,[1]화!$A$1:$AO$21,21,0))</f>
        <v/>
      </c>
      <c r="Q21" t="str">
        <f>IF(HLOOKUP(Q$1,[1]화!$A$1:$AO$21,21,0)="","",HLOOKUP(Q$1,[1]화!$A$1:$AO$21,21,0))</f>
        <v/>
      </c>
      <c r="R21" t="str">
        <f>IF(HLOOKUP(R$1,[1]화!$A$1:$AO$21,21,0)="","",HLOOKUP(R$1,[1]화!$A$1:$AO$21,21,0))</f>
        <v/>
      </c>
      <c r="S21" t="str">
        <f>IF(HLOOKUP(S$1,[1]화!$A$1:$AO$21,21,0)="","",HLOOKUP(S$1,[1]화!$A$1:$AO$21,21,0))</f>
        <v/>
      </c>
      <c r="T21" t="str">
        <f>IF(HLOOKUP(T$1,[1]화!$A$1:$AO$21,21,0)="","",HLOOKUP(T$1,[1]화!$A$1:$AO$21,21,0))</f>
        <v/>
      </c>
      <c r="U21" t="str">
        <f>IF(HLOOKUP(U$1,[1]화!$A$1:$AO$21,21,0)="","",HLOOKUP(U$1,[1]화!$A$1:$AO$21,21,0))</f>
        <v/>
      </c>
      <c r="V21" t="str">
        <f>IF(HLOOKUP(V$1,[1]화!$A$1:$AO$21,21,0)="","",HLOOKUP(V$1,[1]화!$A$1:$AO$21,21,0))</f>
        <v/>
      </c>
      <c r="W21" t="str">
        <f>IF(HLOOKUP(W$1,[1]화!$A$1:$AO$21,21,0)="","",HLOOKUP(W$1,[1]화!$A$1:$AO$21,21,0))</f>
        <v/>
      </c>
      <c r="X21" t="str">
        <f>IF(HLOOKUP(X$1,[1]화!$A$1:$AO$21,21,0)="","",HLOOKUP(X$1,[1]화!$A$1:$AO$21,21,0))</f>
        <v/>
      </c>
      <c r="Y21" t="str">
        <f>IF(HLOOKUP(Y$1,[1]화!$A$1:$AO$21,21,0)="","",HLOOKUP(Y$1,[1]화!$A$1:$AO$21,21,0))</f>
        <v/>
      </c>
      <c r="Z21" t="str">
        <f>IF(HLOOKUP(Z$1,[1]화!$A$1:$AO$21,21,0)="","",HLOOKUP(Z$1,[1]화!$A$1:$AO$21,21,0))</f>
        <v/>
      </c>
      <c r="AA21" t="str">
        <f>IF(HLOOKUP(AA$1,[1]화!$A$1:$AO$21,21,0)="","",HLOOKUP(AA$1,[1]화!$A$1:$AO$21,21,0))</f>
        <v/>
      </c>
      <c r="AB21" t="str">
        <f>IF(HLOOKUP(AB$1,[1]화!$A$1:$AO$21,21,0)="","",HLOOKUP(AB$1,[1]화!$A$1:$AO$21,21,0))</f>
        <v/>
      </c>
      <c r="AC21" t="str">
        <f>IF(HLOOKUP(AC$1,[1]화!$A$1:$AO$21,21,0)="","",HLOOKUP(AC$1,[1]화!$A$1:$AO$21,21,0))</f>
        <v/>
      </c>
      <c r="AD21" t="str">
        <f>IF(HLOOKUP(AD$1,[1]화!$A$1:$AO$21,21,0)="","",HLOOKUP(AD$1,[1]화!$A$1:$AO$21,21,0))</f>
        <v/>
      </c>
      <c r="AE21" s="1" t="str">
        <f>IF(HLOOKUP(AE$1,[1]화!$A$1:$AO$21,21,0)="","",HLOOKUP(AE$1,[1]화!$A$1:$AO$21,21,0))</f>
        <v/>
      </c>
      <c r="AF21" t="str">
        <f>IF(HLOOKUP(AF$1,[1]화!$A$1:$AO$21,21,0)="","",HLOOKUP(AF$1,[1]화!$A$1:$AO$21,21,0))</f>
        <v/>
      </c>
      <c r="AG21" t="str">
        <f>IF(HLOOKUP(AG$1,[1]화!$A$1:$AO$21,21,0)="","",HLOOKUP(AG$1,[1]화!$A$1:$AO$21,21,0))</f>
        <v/>
      </c>
      <c r="AH21" t="str">
        <f>IF(HLOOKUP(AH$1,[1]화!$A$1:$AO$21,21,0)="","",HLOOKUP(AH$1,[1]화!$A$1:$AO$21,21,0))</f>
        <v/>
      </c>
      <c r="AI21" s="1" t="str">
        <f>IF(HLOOKUP(AI$1,[1]화!$A$1:$AO$21,21,0)="","",HLOOKUP(AI$1,[1]화!$A$1:$AO$21,21,0))</f>
        <v/>
      </c>
      <c r="AJ21" t="str">
        <f>IF(HLOOKUP(AJ$1,[1]화!$A$1:$AO$21,21,0)="","",HLOOKUP(AJ$1,[1]화!$A$1:$AO$21,21,0))</f>
        <v/>
      </c>
      <c r="AK21" t="str">
        <f>IF(HLOOKUP(AK$1,[1]화!$A$1:$AO$21,21,0)="","",HLOOKUP(AK$1,[1]화!$A$1:$AO$21,21,0))</f>
        <v/>
      </c>
      <c r="AL21" t="str">
        <f>IF(HLOOKUP(AL$1,[1]화!$A$1:$AO$21,21,0)="","",HLOOKUP(AL$1,[1]화!$A$1:$AO$21,21,0))</f>
        <v/>
      </c>
      <c r="AM21" t="str">
        <f>IF(HLOOKUP(AM$1,[1]화!$A$1:$AO$21,21,0)="","",HLOOKUP(AM$1,[1]화!$A$1:$AO$21,21,0))</f>
        <v/>
      </c>
      <c r="AN21" t="str">
        <f>IF(HLOOKUP(AN$1,[1]화!$A$1:$AO$21,21,0)="","",HLOOKUP(AN$1,[1]화!$A$1:$AO$21,21,0))</f>
        <v/>
      </c>
      <c r="AO21" t="str">
        <f>IF(HLOOKUP(AO$1,[1]화!$A$1:$AO$21,21,0)="","",HLOOKUP(AO$1,[1]화!$A$1:$AO$21,21,0))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iHQ drama_1205 편성표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이제승</dc:creator>
  <cp:lastModifiedBy>이제승</cp:lastModifiedBy>
  <dcterms:created xsi:type="dcterms:W3CDTF">2023-12-01T03:40:51Z</dcterms:created>
  <dcterms:modified xsi:type="dcterms:W3CDTF">2023-12-01T03:40:51Z</dcterms:modified>
</cp:coreProperties>
</file>